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Ardanovce\Desktop\"/>
    </mc:Choice>
  </mc:AlternateContent>
  <xr:revisionPtr revIDLastSave="0" documentId="8_{BE2F1F12-7C19-4524-9E97-5CA9834573B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rogramové rozpočtovanie" sheetId="1" r:id="rId1"/>
    <sheet name="Hárok1" sheetId="2" r:id="rId2"/>
  </sheets>
  <calcPr calcId="191029"/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9" i="1"/>
  <c r="L40" i="1"/>
  <c r="L41" i="1"/>
  <c r="L42" i="1"/>
  <c r="L43" i="1"/>
  <c r="L44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6" i="1"/>
  <c r="K37" i="1"/>
  <c r="K39" i="1"/>
  <c r="K40" i="1"/>
  <c r="K41" i="1"/>
  <c r="K42" i="1"/>
  <c r="K43" i="1"/>
  <c r="K44" i="1"/>
  <c r="K17" i="1" l="1"/>
  <c r="L17" i="1"/>
  <c r="K16" i="1"/>
  <c r="L16" i="1"/>
  <c r="K13" i="1"/>
  <c r="L13" i="1"/>
  <c r="K12" i="1"/>
  <c r="L12" i="1"/>
  <c r="I52" i="1" l="1"/>
  <c r="J52" i="1"/>
  <c r="H52" i="1"/>
  <c r="G52" i="1"/>
  <c r="J45" i="1"/>
  <c r="J38" i="1"/>
  <c r="K11" i="1"/>
  <c r="L11" i="1"/>
  <c r="L51" i="1"/>
  <c r="L50" i="1"/>
  <c r="L49" i="1"/>
  <c r="L48" i="1"/>
  <c r="L52" i="1" s="1"/>
  <c r="L46" i="1"/>
  <c r="L21" i="1"/>
  <c r="L20" i="1"/>
  <c r="L19" i="1"/>
  <c r="L18" i="1"/>
  <c r="L15" i="1"/>
  <c r="L14" i="1"/>
  <c r="L10" i="1"/>
  <c r="L9" i="1"/>
  <c r="L8" i="1"/>
  <c r="K51" i="1"/>
  <c r="K50" i="1"/>
  <c r="K49" i="1"/>
  <c r="K48" i="1"/>
  <c r="K21" i="1"/>
  <c r="K20" i="1"/>
  <c r="K19" i="1"/>
  <c r="K18" i="1"/>
  <c r="K15" i="1"/>
  <c r="K14" i="1"/>
  <c r="K10" i="1"/>
  <c r="K9" i="1"/>
  <c r="K8" i="1"/>
  <c r="I45" i="1"/>
  <c r="H45" i="1"/>
  <c r="G45" i="1"/>
  <c r="G38" i="1"/>
  <c r="G53" i="1" s="1"/>
  <c r="H37" i="1"/>
  <c r="H38" i="1"/>
  <c r="H53" i="1" s="1"/>
  <c r="I38" i="1"/>
  <c r="H50" i="1"/>
  <c r="I51" i="1"/>
  <c r="I56" i="1"/>
  <c r="I58" i="1" s="1"/>
  <c r="H57" i="1"/>
  <c r="I60" i="1"/>
  <c r="I62" i="1" s="1"/>
  <c r="H61" i="1"/>
  <c r="H64" i="1"/>
  <c r="H71" i="1" s="1"/>
  <c r="I65" i="1"/>
  <c r="I66" i="1"/>
  <c r="H67" i="1"/>
  <c r="H68" i="1"/>
  <c r="I69" i="1"/>
  <c r="I70" i="1"/>
  <c r="H73" i="1"/>
  <c r="H76" i="1" s="1"/>
  <c r="I74" i="1"/>
  <c r="I75" i="1"/>
  <c r="H78" i="1"/>
  <c r="H88" i="1" s="1"/>
  <c r="I79" i="1"/>
  <c r="I80" i="1"/>
  <c r="I81" i="1"/>
  <c r="H82" i="1"/>
  <c r="I83" i="1"/>
  <c r="H84" i="1"/>
  <c r="I85" i="1"/>
  <c r="H86" i="1"/>
  <c r="I87" i="1"/>
  <c r="H90" i="1"/>
  <c r="H94" i="1" s="1"/>
  <c r="H91" i="1"/>
  <c r="I92" i="1"/>
  <c r="I93" i="1"/>
  <c r="G95" i="1"/>
  <c r="H98" i="1"/>
  <c r="H101" i="1" s="1"/>
  <c r="H102" i="1" s="1"/>
  <c r="I99" i="1"/>
  <c r="H100" i="1"/>
  <c r="I100" i="1" s="1"/>
  <c r="G102" i="1"/>
  <c r="H105" i="1"/>
  <c r="G107" i="1"/>
  <c r="H110" i="1"/>
  <c r="H124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G140" i="1"/>
  <c r="J53" i="1" l="1"/>
  <c r="L53" i="1" s="1"/>
  <c r="L38" i="1"/>
  <c r="K38" i="1"/>
  <c r="L45" i="1"/>
  <c r="K45" i="1"/>
  <c r="K52" i="1"/>
  <c r="I90" i="1"/>
  <c r="I94" i="1" s="1"/>
  <c r="H66" i="1"/>
  <c r="H80" i="1"/>
  <c r="H92" i="1"/>
  <c r="J152" i="1"/>
  <c r="H75" i="1"/>
  <c r="I67" i="1"/>
  <c r="H56" i="1"/>
  <c r="H58" i="1" s="1"/>
  <c r="H93" i="1"/>
  <c r="H87" i="1"/>
  <c r="H81" i="1"/>
  <c r="H79" i="1"/>
  <c r="I57" i="1"/>
  <c r="H83" i="1"/>
  <c r="H74" i="1"/>
  <c r="H99" i="1"/>
  <c r="H69" i="1"/>
  <c r="H60" i="1"/>
  <c r="H62" i="1" s="1"/>
  <c r="I152" i="1"/>
  <c r="H85" i="1"/>
  <c r="H70" i="1"/>
  <c r="G152" i="1"/>
  <c r="H126" i="1"/>
  <c r="I126" i="1" s="1"/>
  <c r="I139" i="1" s="1"/>
  <c r="I84" i="1"/>
  <c r="I61" i="1"/>
  <c r="I110" i="1"/>
  <c r="I124" i="1" s="1"/>
  <c r="H65" i="1"/>
  <c r="I53" i="1"/>
  <c r="H152" i="1"/>
  <c r="I105" i="1"/>
  <c r="I106" i="1" s="1"/>
  <c r="I107" i="1" s="1"/>
  <c r="H106" i="1"/>
  <c r="H107" i="1" s="1"/>
  <c r="H51" i="1"/>
  <c r="I98" i="1"/>
  <c r="I101" i="1" s="1"/>
  <c r="I102" i="1" s="1"/>
  <c r="I91" i="1"/>
  <c r="I86" i="1"/>
  <c r="I82" i="1"/>
  <c r="I78" i="1"/>
  <c r="I88" i="1" s="1"/>
  <c r="I73" i="1"/>
  <c r="I76" i="1" s="1"/>
  <c r="I68" i="1"/>
  <c r="I64" i="1"/>
  <c r="I71" i="1" s="1"/>
  <c r="I50" i="1"/>
  <c r="I37" i="1"/>
  <c r="K53" i="1" l="1"/>
  <c r="L152" i="1"/>
  <c r="K152" i="1"/>
  <c r="H139" i="1"/>
  <c r="H140" i="1" s="1"/>
  <c r="I140" i="1"/>
  <c r="H95" i="1"/>
  <c r="I95" i="1"/>
</calcChain>
</file>

<file path=xl/sharedStrings.xml><?xml version="1.0" encoding="utf-8"?>
<sst xmlns="http://schemas.openxmlformats.org/spreadsheetml/2006/main" count="293" uniqueCount="155">
  <si>
    <t>Zdroj</t>
  </si>
  <si>
    <t>Od S TpT</t>
  </si>
  <si>
    <t>Položka</t>
  </si>
  <si>
    <t>Druh príjmu</t>
  </si>
  <si>
    <t>€</t>
  </si>
  <si>
    <t>01116</t>
  </si>
  <si>
    <t>Výnos dane FO</t>
  </si>
  <si>
    <t>Daň z nehnuteľ. - pozemky</t>
  </si>
  <si>
    <t>Daň z nehnuteľ. - stavby</t>
  </si>
  <si>
    <t>Daň za psa</t>
  </si>
  <si>
    <t>Za odvoz TKO</t>
  </si>
  <si>
    <t>Administratívne poplatky</t>
  </si>
  <si>
    <t>223001-1</t>
  </si>
  <si>
    <t>Smetné nádoby</t>
  </si>
  <si>
    <t>223001-2</t>
  </si>
  <si>
    <t>Relácie v MR</t>
  </si>
  <si>
    <t>223001-3</t>
  </si>
  <si>
    <t>Úroky z domác. Vkladov</t>
  </si>
  <si>
    <t>312001-1</t>
  </si>
  <si>
    <t>312001-2</t>
  </si>
  <si>
    <t>312001-3</t>
  </si>
  <si>
    <t>Dohody</t>
  </si>
  <si>
    <t>Bežné príjmy spolu:</t>
  </si>
  <si>
    <t>Finančné operácie:</t>
  </si>
  <si>
    <t>0116</t>
  </si>
  <si>
    <t>Údržba budov</t>
  </si>
  <si>
    <t>Rekonštrukcie</t>
  </si>
  <si>
    <t>oprava</t>
  </si>
  <si>
    <t>Finančné operácie spolu:</t>
  </si>
  <si>
    <t>Bežný rozpočet príjmový spolu:</t>
  </si>
  <si>
    <t>Program 2: Služba občanom</t>
  </si>
  <si>
    <t>2.1.Správa cintorína a domu smútku</t>
  </si>
  <si>
    <t>0840</t>
  </si>
  <si>
    <t>El.en. DS</t>
  </si>
  <si>
    <t>Údržba DS</t>
  </si>
  <si>
    <t>Spolu za podprogram</t>
  </si>
  <si>
    <t>2.2.Miestny rozhlas a VO</t>
  </si>
  <si>
    <t>0640</t>
  </si>
  <si>
    <t>El.en. VO</t>
  </si>
  <si>
    <t>Údržba VO</t>
  </si>
  <si>
    <t>2.3.Kultúra</t>
  </si>
  <si>
    <t>08209</t>
  </si>
  <si>
    <t>El.en. KD</t>
  </si>
  <si>
    <t>Údržba KD</t>
  </si>
  <si>
    <t>Ozvuč.tech</t>
  </si>
  <si>
    <t>0860</t>
  </si>
  <si>
    <t>Kultúrne pamiatky</t>
  </si>
  <si>
    <t>JKD?SČK,spevokol</t>
  </si>
  <si>
    <t>Starostlivosť o strarých občanov</t>
  </si>
  <si>
    <t>Starostlivosť o deti</t>
  </si>
  <si>
    <t>2.4. Šport</t>
  </si>
  <si>
    <t>0810</t>
  </si>
  <si>
    <t>El.en. TJ</t>
  </si>
  <si>
    <t>Futbalisti</t>
  </si>
  <si>
    <t>08203</t>
  </si>
  <si>
    <t>Slovenský orol</t>
  </si>
  <si>
    <t>2.5.Opatrovateľská služba a príspevky</t>
  </si>
  <si>
    <t>Sociálne prípady</t>
  </si>
  <si>
    <t xml:space="preserve">Mzdy </t>
  </si>
  <si>
    <t>Poistné VŠZP</t>
  </si>
  <si>
    <t>Nemocenské</t>
  </si>
  <si>
    <t>Starobné</t>
  </si>
  <si>
    <t>Úrazové</t>
  </si>
  <si>
    <t xml:space="preserve">Invalidné </t>
  </si>
  <si>
    <t>Nezamestnanosti 12</t>
  </si>
  <si>
    <t>Rezervný fond solid</t>
  </si>
  <si>
    <t>MU TY -opatrovateľky</t>
  </si>
  <si>
    <t>2.6.Drobné služby pre občanov</t>
  </si>
  <si>
    <t>Životné prostr</t>
  </si>
  <si>
    <t>0620</t>
  </si>
  <si>
    <t>Stavebný úrad</t>
  </si>
  <si>
    <t>0320</t>
  </si>
  <si>
    <t>Hasiči</t>
  </si>
  <si>
    <t>ESF</t>
  </si>
  <si>
    <t>Spolu za program</t>
  </si>
  <si>
    <t>Program 3: Odpadové hospodárstvo</t>
  </si>
  <si>
    <t>3.1.Separovaný zber</t>
  </si>
  <si>
    <t>0510</t>
  </si>
  <si>
    <t>Odpadové nádoby</t>
  </si>
  <si>
    <t>Odvoz a uloženie tko</t>
  </si>
  <si>
    <t>Záhradkári</t>
  </si>
  <si>
    <t>Program 4: Komunikácie</t>
  </si>
  <si>
    <t>4.1.Údržba miestnych komunikácií</t>
  </si>
  <si>
    <t>04512</t>
  </si>
  <si>
    <t>Údržba ciest</t>
  </si>
  <si>
    <t>Program 5: Vzdelávanie</t>
  </si>
  <si>
    <t>5.1. Základná škola</t>
  </si>
  <si>
    <t>09121</t>
  </si>
  <si>
    <t>Mzdy ZŠ</t>
  </si>
  <si>
    <t>Príplatky</t>
  </si>
  <si>
    <t xml:space="preserve">Poistné </t>
  </si>
  <si>
    <t>Apollo</t>
  </si>
  <si>
    <t>Invalidné</t>
  </si>
  <si>
    <t>Nezamestnanosti</t>
  </si>
  <si>
    <t>Poistné do rezerv.</t>
  </si>
  <si>
    <t>El.en.</t>
  </si>
  <si>
    <t>Voda</t>
  </si>
  <si>
    <t>Telefón</t>
  </si>
  <si>
    <t>Materiál ZŠ</t>
  </si>
  <si>
    <t>5.2. Materská škola</t>
  </si>
  <si>
    <t>09111</t>
  </si>
  <si>
    <t>Mzdy MŠ</t>
  </si>
  <si>
    <t>Poistné v nezamestnanosti</t>
  </si>
  <si>
    <t>Energie</t>
  </si>
  <si>
    <t xml:space="preserve">Telefón </t>
  </si>
  <si>
    <t>Materiál MŠ</t>
  </si>
  <si>
    <t>Spolu za podprgram</t>
  </si>
  <si>
    <t>Kapitálové príjmy spolu:</t>
  </si>
  <si>
    <t>Celkový príjmový rozpočet spolu:</t>
  </si>
  <si>
    <t xml:space="preserve"> </t>
  </si>
  <si>
    <t>Daň za jadrové zariadenia</t>
  </si>
  <si>
    <t>Nájomné-hrobové miesto</t>
  </si>
  <si>
    <t>Nájomné z pozemkov</t>
  </si>
  <si>
    <t>212002-1</t>
  </si>
  <si>
    <t>Z prenajatých budov-KD</t>
  </si>
  <si>
    <t>212003-1</t>
  </si>
  <si>
    <t>Nájom - SAD</t>
  </si>
  <si>
    <t>212003-2</t>
  </si>
  <si>
    <t>Nájom-9 b.j.</t>
  </si>
  <si>
    <t>Grant-rekonštrukcia cesty</t>
  </si>
  <si>
    <t>Z prevodov z pred. Rokov</t>
  </si>
  <si>
    <t>Finančná zábezpeka</t>
  </si>
  <si>
    <t>Rozpočet na rok 2021</t>
  </si>
  <si>
    <t>z dobropisov</t>
  </si>
  <si>
    <t>Z vratiek, VsZP, Dôvera</t>
  </si>
  <si>
    <t>BT zo ŠR  - voľby</t>
  </si>
  <si>
    <t>BT zo ŠR - Životné prostr.</t>
  </si>
  <si>
    <t>BT zo ŠR - hlásenie pobytu</t>
  </si>
  <si>
    <t>BT zo ŠR  - register adries</t>
  </si>
  <si>
    <t>312001-4</t>
  </si>
  <si>
    <t>BT zo ŠR - skladník CO</t>
  </si>
  <si>
    <t>72c</t>
  </si>
  <si>
    <t>Z rozpočtu NSK,šport,kult</t>
  </si>
  <si>
    <t>1AG1</t>
  </si>
  <si>
    <t>321000-1</t>
  </si>
  <si>
    <t>Grant - traktor</t>
  </si>
  <si>
    <t>321000-2</t>
  </si>
  <si>
    <t>Grant - kamerový systém</t>
  </si>
  <si>
    <t>321000-3</t>
  </si>
  <si>
    <t>Grant - dom smútku</t>
  </si>
  <si>
    <t>Prenájom Domu smútku</t>
  </si>
  <si>
    <t>223001-4</t>
  </si>
  <si>
    <t>Energie - 9 b.j.</t>
  </si>
  <si>
    <t>312001-5</t>
  </si>
  <si>
    <t>oprava domu smútku</t>
  </si>
  <si>
    <t>Rozpočet na rok 2022</t>
  </si>
  <si>
    <t>Skutočný rozpočet na rok 2018</t>
  </si>
  <si>
    <t>Rozpočet na rok 2019</t>
  </si>
  <si>
    <t>OS na rok 2020</t>
  </si>
  <si>
    <t>Rozpočet na rok 2023</t>
  </si>
  <si>
    <t xml:space="preserve">Vyvesené pred OcZ: </t>
  </si>
  <si>
    <t xml:space="preserve">Zvesené pred OcZ: </t>
  </si>
  <si>
    <t xml:space="preserve">Vyvesené po OcZ: </t>
  </si>
  <si>
    <t>Účinnosť:</t>
  </si>
  <si>
    <t xml:space="preserve"> Príjmový rozpočet obce Ardanovce na roky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</si>
</sst>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"/>
    <numFmt numFmtId="165" formatCode="#,##0&quot; Sk&quot;"/>
    <numFmt numFmtId="166" formatCode="#,##0.00\ [$€-1]"/>
    <numFmt numFmtId="167" formatCode="_-* #,##0.00\ [$€-1]_-;\-* #,##0.00\ [$€-1]_-;_-* &quot;-&quot;??\ [$€-1]_-;_-@_-"/>
  </numFmts>
  <fonts count="9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Black"/>
      <family val="2"/>
      <charset val="238"/>
    </font>
    <font>
      <b/>
      <sz val="10"/>
      <name val="Calibri"/>
      <family val="2"/>
      <charset val="238"/>
    </font>
    <font>
      <i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2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theme="5" tint="0.79998168889431442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3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2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3" borderId="0" xfId="0" applyFill="1"/>
    <xf numFmtId="0" fontId="5" fillId="0" borderId="0" xfId="0" applyFont="1"/>
    <xf numFmtId="0" fontId="4" fillId="4" borderId="1" xfId="0" applyFont="1" applyFill="1" applyBorder="1" applyAlignment="1"/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3" xfId="0" applyFont="1" applyFill="1" applyBorder="1" applyAlignment="1"/>
    <xf numFmtId="0" fontId="2" fillId="0" borderId="0" xfId="0" applyFont="1" applyBorder="1"/>
    <xf numFmtId="0" fontId="3" fillId="2" borderId="4" xfId="0" applyFont="1" applyFill="1" applyBorder="1" applyAlignment="1"/>
    <xf numFmtId="0" fontId="4" fillId="2" borderId="4" xfId="0" applyFont="1" applyFill="1" applyBorder="1" applyAlignment="1"/>
    <xf numFmtId="167" fontId="0" fillId="0" borderId="1" xfId="0" applyNumberFormat="1" applyFont="1" applyBorder="1"/>
    <xf numFmtId="0" fontId="4" fillId="2" borderId="1" xfId="0" applyFont="1" applyFill="1" applyBorder="1" applyAlignment="1"/>
    <xf numFmtId="167" fontId="0" fillId="7" borderId="1" xfId="0" applyNumberFormat="1" applyFont="1" applyFill="1" applyBorder="1" applyAlignment="1"/>
    <xf numFmtId="167" fontId="0" fillId="7" borderId="2" xfId="0" applyNumberFormat="1" applyFont="1" applyFill="1" applyBorder="1" applyAlignment="1"/>
    <xf numFmtId="166" fontId="4" fillId="7" borderId="3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shrinkToFit="1"/>
    </xf>
    <xf numFmtId="49" fontId="4" fillId="5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6" fontId="0" fillId="0" borderId="1" xfId="0" applyNumberFormat="1" applyFont="1" applyBorder="1"/>
    <xf numFmtId="166" fontId="0" fillId="4" borderId="1" xfId="0" applyNumberFormat="1" applyFont="1" applyFill="1" applyBorder="1"/>
    <xf numFmtId="0" fontId="0" fillId="7" borderId="1" xfId="0" applyFont="1" applyFill="1" applyBorder="1" applyAlignment="1"/>
    <xf numFmtId="165" fontId="0" fillId="0" borderId="1" xfId="0" applyNumberFormat="1" applyFont="1" applyBorder="1"/>
    <xf numFmtId="0" fontId="4" fillId="4" borderId="0" xfId="0" applyFont="1" applyFill="1" applyBorder="1" applyAlignment="1"/>
    <xf numFmtId="166" fontId="0" fillId="0" borderId="0" xfId="0" applyNumberFormat="1" applyFont="1" applyBorder="1"/>
    <xf numFmtId="0" fontId="0" fillId="4" borderId="1" xfId="0" applyFont="1" applyFill="1" applyBorder="1"/>
    <xf numFmtId="166" fontId="0" fillId="4" borderId="0" xfId="0" applyNumberFormat="1" applyFont="1" applyFill="1" applyBorder="1"/>
    <xf numFmtId="166" fontId="0" fillId="6" borderId="1" xfId="0" applyNumberFormat="1" applyFont="1" applyFill="1" applyBorder="1"/>
    <xf numFmtId="0" fontId="0" fillId="6" borderId="1" xfId="0" applyFont="1" applyFill="1" applyBorder="1"/>
    <xf numFmtId="166" fontId="0" fillId="6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164" fontId="4" fillId="0" borderId="3" xfId="0" applyNumberFormat="1" applyFont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6" fontId="4" fillId="4" borderId="0" xfId="0" applyNumberFormat="1" applyFont="1" applyFill="1" applyBorder="1"/>
    <xf numFmtId="166" fontId="4" fillId="6" borderId="0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6" fontId="5" fillId="8" borderId="1" xfId="0" applyNumberFormat="1" applyFont="1" applyFill="1" applyBorder="1"/>
    <xf numFmtId="164" fontId="5" fillId="8" borderId="1" xfId="0" applyNumberFormat="1" applyFont="1" applyFill="1" applyBorder="1"/>
    <xf numFmtId="164" fontId="5" fillId="8" borderId="2" xfId="0" applyNumberFormat="1" applyFont="1" applyFill="1" applyBorder="1"/>
    <xf numFmtId="164" fontId="5" fillId="9" borderId="4" xfId="0" applyNumberFormat="1" applyFont="1" applyFill="1" applyBorder="1"/>
    <xf numFmtId="164" fontId="5" fillId="9" borderId="3" xfId="0" applyNumberFormat="1" applyFont="1" applyFill="1" applyBorder="1"/>
    <xf numFmtId="166" fontId="4" fillId="10" borderId="1" xfId="0" applyNumberFormat="1" applyFont="1" applyFill="1" applyBorder="1"/>
    <xf numFmtId="164" fontId="4" fillId="10" borderId="1" xfId="0" applyNumberFormat="1" applyFont="1" applyFill="1" applyBorder="1"/>
    <xf numFmtId="164" fontId="4" fillId="10" borderId="2" xfId="0" applyNumberFormat="1" applyFont="1" applyFill="1" applyBorder="1"/>
    <xf numFmtId="166" fontId="2" fillId="10" borderId="3" xfId="0" applyNumberFormat="1" applyFont="1" applyFill="1" applyBorder="1"/>
    <xf numFmtId="164" fontId="0" fillId="11" borderId="4" xfId="0" applyNumberFormat="1" applyFont="1" applyFill="1" applyBorder="1"/>
    <xf numFmtId="164" fontId="0" fillId="11" borderId="3" xfId="0" applyNumberFormat="1" applyFont="1" applyFill="1" applyBorder="1"/>
    <xf numFmtId="166" fontId="5" fillId="12" borderId="1" xfId="0" applyNumberFormat="1" applyFont="1" applyFill="1" applyBorder="1"/>
    <xf numFmtId="166" fontId="5" fillId="12" borderId="2" xfId="0" applyNumberFormat="1" applyFont="1" applyFill="1" applyBorder="1"/>
    <xf numFmtId="164" fontId="2" fillId="12" borderId="3" xfId="0" applyNumberFormat="1" applyFont="1" applyFill="1" applyBorder="1"/>
    <xf numFmtId="164" fontId="5" fillId="13" borderId="4" xfId="0" applyNumberFormat="1" applyFont="1" applyFill="1" applyBorder="1"/>
    <xf numFmtId="164" fontId="5" fillId="13" borderId="3" xfId="0" applyNumberFormat="1" applyFont="1" applyFill="1" applyBorder="1"/>
    <xf numFmtId="167" fontId="5" fillId="12" borderId="1" xfId="0" applyNumberFormat="1" applyFont="1" applyFill="1" applyBorder="1"/>
    <xf numFmtId="164" fontId="0" fillId="12" borderId="1" xfId="0" applyNumberFormat="1" applyFont="1" applyFill="1" applyBorder="1"/>
    <xf numFmtId="164" fontId="0" fillId="12" borderId="2" xfId="0" applyNumberFormat="1" applyFont="1" applyFill="1" applyBorder="1"/>
    <xf numFmtId="166" fontId="2" fillId="12" borderId="3" xfId="0" applyNumberFormat="1" applyFont="1" applyFill="1" applyBorder="1"/>
    <xf numFmtId="164" fontId="5" fillId="12" borderId="1" xfId="0" applyNumberFormat="1" applyFont="1" applyFill="1" applyBorder="1"/>
    <xf numFmtId="164" fontId="5" fillId="12" borderId="2" xfId="0" applyNumberFormat="1" applyFont="1" applyFill="1" applyBorder="1"/>
    <xf numFmtId="0" fontId="6" fillId="14" borderId="1" xfId="0" applyFont="1" applyFill="1" applyBorder="1" applyAlignment="1">
      <alignment horizontal="center" wrapText="1"/>
    </xf>
    <xf numFmtId="0" fontId="6" fillId="14" borderId="2" xfId="0" applyFont="1" applyFill="1" applyBorder="1" applyAlignment="1">
      <alignment horizontal="center" wrapText="1"/>
    </xf>
    <xf numFmtId="0" fontId="6" fillId="14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0" xfId="0" applyNumberFormat="1" applyFont="1" applyBorder="1"/>
    <xf numFmtId="0" fontId="8" fillId="2" borderId="1" xfId="0" applyFont="1" applyFill="1" applyBorder="1" applyAlignment="1"/>
    <xf numFmtId="164" fontId="0" fillId="0" borderId="3" xfId="0" applyNumberFormat="1" applyBorder="1"/>
    <xf numFmtId="164" fontId="2" fillId="8" borderId="3" xfId="0" applyNumberFormat="1" applyFont="1" applyFill="1" applyBorder="1"/>
    <xf numFmtId="0" fontId="4" fillId="4" borderId="1" xfId="0" applyFont="1" applyFill="1" applyBorder="1" applyAlignment="1"/>
    <xf numFmtId="0" fontId="0" fillId="6" borderId="1" xfId="0" applyFont="1" applyFill="1" applyBorder="1" applyAlignment="1"/>
    <xf numFmtId="0" fontId="0" fillId="0" borderId="1" xfId="0" applyFont="1" applyBorder="1" applyAlignment="1"/>
    <xf numFmtId="0" fontId="0" fillId="4" borderId="1" xfId="0" applyFont="1" applyFill="1" applyBorder="1" applyAlignment="1"/>
    <xf numFmtId="0" fontId="4" fillId="4" borderId="1" xfId="0" applyFont="1" applyFill="1" applyBorder="1" applyAlignment="1"/>
    <xf numFmtId="0" fontId="4" fillId="12" borderId="1" xfId="0" applyFont="1" applyFill="1" applyBorder="1" applyAlignment="1"/>
    <xf numFmtId="0" fontId="3" fillId="2" borderId="1" xfId="0" applyFont="1" applyFill="1" applyBorder="1" applyAlignment="1"/>
    <xf numFmtId="0" fontId="6" fillId="0" borderId="5" xfId="0" applyFont="1" applyBorder="1" applyAlignment="1">
      <alignment horizontal="right"/>
    </xf>
    <xf numFmtId="0" fontId="4" fillId="8" borderId="1" xfId="0" applyFont="1" applyFill="1" applyBorder="1" applyAlignment="1"/>
    <xf numFmtId="0" fontId="6" fillId="14" borderId="1" xfId="0" applyFont="1" applyFill="1" applyBorder="1" applyAlignment="1"/>
    <xf numFmtId="0" fontId="4" fillId="4" borderId="2" xfId="0" applyFont="1" applyFill="1" applyBorder="1" applyAlignment="1"/>
    <xf numFmtId="0" fontId="3" fillId="2" borderId="2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10" borderId="1" xfId="0" applyFont="1" applyFill="1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"/>
  <sheetViews>
    <sheetView tabSelected="1" workbookViewId="0">
      <pane xSplit="2" ySplit="5" topLeftCell="C27" activePane="bottomRight" state="frozen"/>
      <selection pane="topRight" activeCell="C1" sqref="C1"/>
      <selection pane="bottomLeft" activeCell="A30" sqref="A30"/>
      <selection pane="bottomRight" sqref="A1:I1"/>
    </sheetView>
  </sheetViews>
  <sheetFormatPr defaultRowHeight="12.75" x14ac:dyDescent="0.2"/>
  <cols>
    <col min="1" max="2" width="0" hidden="1" customWidth="1"/>
    <col min="3" max="3" width="5.85546875" style="1" customWidth="1"/>
    <col min="4" max="4" width="0" style="2" hidden="1" customWidth="1"/>
    <col min="5" max="5" width="9.5703125" style="1" customWidth="1"/>
    <col min="6" max="6" width="23.42578125" customWidth="1"/>
    <col min="7" max="7" width="14.85546875" customWidth="1"/>
    <col min="8" max="8" width="12.42578125" customWidth="1"/>
    <col min="9" max="9" width="11.5703125" customWidth="1"/>
    <col min="10" max="10" width="12.7109375" customWidth="1"/>
    <col min="11" max="11" width="11.140625" customWidth="1"/>
    <col min="12" max="12" width="11.7109375" customWidth="1"/>
  </cols>
  <sheetData>
    <row r="1" spans="1:13" ht="50.1" customHeight="1" x14ac:dyDescent="0.3">
      <c r="A1" s="97" t="s">
        <v>154</v>
      </c>
      <c r="B1" s="97"/>
      <c r="C1" s="97"/>
      <c r="D1" s="97"/>
      <c r="E1" s="97"/>
      <c r="F1" s="97"/>
      <c r="G1" s="97"/>
      <c r="H1" s="97"/>
      <c r="I1" s="97"/>
      <c r="J1" s="23"/>
      <c r="K1" s="23"/>
      <c r="L1" s="23"/>
    </row>
    <row r="2" spans="1:13" s="3" customFormat="1" ht="51.75" customHeight="1" x14ac:dyDescent="0.3">
      <c r="A2" s="99"/>
      <c r="B2" s="99"/>
      <c r="C2" s="99"/>
      <c r="D2" s="99"/>
      <c r="E2" s="99"/>
      <c r="F2" s="99"/>
      <c r="G2" s="82" t="s">
        <v>146</v>
      </c>
      <c r="H2" s="82" t="s">
        <v>147</v>
      </c>
      <c r="I2" s="83" t="s">
        <v>148</v>
      </c>
      <c r="J2" s="84" t="s">
        <v>122</v>
      </c>
      <c r="K2" s="84" t="s">
        <v>145</v>
      </c>
      <c r="L2" s="84" t="s">
        <v>149</v>
      </c>
    </row>
    <row r="3" spans="1:13" s="4" customFormat="1" ht="34.5" customHeight="1" x14ac:dyDescent="0.25">
      <c r="A3" s="24"/>
      <c r="B3" s="25"/>
      <c r="C3" s="24" t="s">
        <v>0</v>
      </c>
      <c r="D3" s="26" t="s">
        <v>1</v>
      </c>
      <c r="E3" s="24" t="s">
        <v>2</v>
      </c>
      <c r="F3" s="24" t="s">
        <v>3</v>
      </c>
      <c r="G3" s="24" t="s">
        <v>4</v>
      </c>
      <c r="H3" s="24" t="s">
        <v>4</v>
      </c>
      <c r="I3" s="27" t="s">
        <v>4</v>
      </c>
      <c r="J3" s="28" t="s">
        <v>4</v>
      </c>
      <c r="K3" s="29" t="s">
        <v>4</v>
      </c>
      <c r="L3" s="28" t="s">
        <v>4</v>
      </c>
      <c r="M3" s="15"/>
    </row>
    <row r="4" spans="1:13" s="4" customFormat="1" ht="12.75" hidden="1" customHeight="1" x14ac:dyDescent="0.25">
      <c r="A4" s="94"/>
      <c r="B4" s="94"/>
      <c r="C4" s="94"/>
      <c r="D4" s="94"/>
      <c r="E4" s="94"/>
      <c r="F4" s="94"/>
      <c r="G4" s="94"/>
      <c r="H4" s="94"/>
      <c r="I4" s="100"/>
      <c r="J4" s="30"/>
      <c r="K4" s="31"/>
      <c r="L4" s="30"/>
    </row>
    <row r="5" spans="1:13" hidden="1" x14ac:dyDescent="0.2">
      <c r="A5" s="7"/>
      <c r="B5" s="96"/>
      <c r="C5" s="96"/>
      <c r="D5" s="96"/>
      <c r="E5" s="96"/>
      <c r="F5" s="96"/>
      <c r="G5" s="96"/>
      <c r="H5" s="96"/>
      <c r="I5" s="101"/>
      <c r="J5" s="13"/>
      <c r="K5" s="16"/>
      <c r="L5" s="13"/>
    </row>
    <row r="6" spans="1:13" x14ac:dyDescent="0.2">
      <c r="A6" s="7"/>
      <c r="B6" s="5"/>
      <c r="C6" s="5"/>
      <c r="D6" s="5"/>
      <c r="E6" s="5"/>
      <c r="F6" s="5"/>
      <c r="G6" s="5"/>
      <c r="H6" s="5"/>
      <c r="I6" s="12"/>
      <c r="J6" s="13"/>
      <c r="K6" s="16"/>
      <c r="L6" s="13"/>
    </row>
    <row r="7" spans="1:13" x14ac:dyDescent="0.2">
      <c r="A7" s="92"/>
      <c r="B7" s="92"/>
      <c r="C7" s="57">
        <v>41</v>
      </c>
      <c r="D7" s="58" t="s">
        <v>5</v>
      </c>
      <c r="E7" s="57">
        <v>111003</v>
      </c>
      <c r="F7" s="7" t="s">
        <v>6</v>
      </c>
      <c r="G7" s="18" t="s">
        <v>109</v>
      </c>
      <c r="H7" s="35" t="s">
        <v>109</v>
      </c>
      <c r="I7" s="34" t="s">
        <v>109</v>
      </c>
      <c r="J7" s="51">
        <v>40050</v>
      </c>
      <c r="K7" s="36">
        <v>44000</v>
      </c>
      <c r="L7" s="35">
        <v>44290</v>
      </c>
    </row>
    <row r="8" spans="1:13" x14ac:dyDescent="0.2">
      <c r="A8" s="92"/>
      <c r="B8" s="92"/>
      <c r="C8" s="57">
        <v>41</v>
      </c>
      <c r="D8" s="58" t="s">
        <v>5</v>
      </c>
      <c r="E8" s="57">
        <v>121001</v>
      </c>
      <c r="F8" s="7" t="s">
        <v>7</v>
      </c>
      <c r="G8" s="18" t="s">
        <v>109</v>
      </c>
      <c r="H8" s="35" t="s">
        <v>109</v>
      </c>
      <c r="I8" s="34" t="s">
        <v>109</v>
      </c>
      <c r="J8" s="51">
        <v>7400</v>
      </c>
      <c r="K8" s="36">
        <f t="shared" ref="K8:K20" si="0">J8*1.02</f>
        <v>7548</v>
      </c>
      <c r="L8" s="35">
        <f t="shared" ref="L8:L53" si="1">J8*1.05</f>
        <v>7770</v>
      </c>
    </row>
    <row r="9" spans="1:13" x14ac:dyDescent="0.2">
      <c r="A9" s="92"/>
      <c r="B9" s="92"/>
      <c r="C9" s="57">
        <v>41</v>
      </c>
      <c r="D9" s="58" t="s">
        <v>5</v>
      </c>
      <c r="E9" s="57">
        <v>121002</v>
      </c>
      <c r="F9" s="7" t="s">
        <v>8</v>
      </c>
      <c r="G9" s="18" t="s">
        <v>109</v>
      </c>
      <c r="H9" s="35" t="s">
        <v>109</v>
      </c>
      <c r="I9" s="34" t="s">
        <v>109</v>
      </c>
      <c r="J9" s="51">
        <v>1800</v>
      </c>
      <c r="K9" s="36">
        <f t="shared" si="0"/>
        <v>1836</v>
      </c>
      <c r="L9" s="35">
        <f t="shared" si="1"/>
        <v>1890</v>
      </c>
    </row>
    <row r="10" spans="1:13" x14ac:dyDescent="0.2">
      <c r="A10" s="92"/>
      <c r="B10" s="92"/>
      <c r="C10" s="57">
        <v>41</v>
      </c>
      <c r="D10" s="58" t="s">
        <v>5</v>
      </c>
      <c r="E10" s="57">
        <v>133001</v>
      </c>
      <c r="F10" s="7" t="s">
        <v>9</v>
      </c>
      <c r="G10" s="18" t="s">
        <v>109</v>
      </c>
      <c r="H10" s="35" t="s">
        <v>109</v>
      </c>
      <c r="I10" s="34" t="s">
        <v>109</v>
      </c>
      <c r="J10" s="51">
        <v>130</v>
      </c>
      <c r="K10" s="36">
        <f t="shared" si="0"/>
        <v>132.6</v>
      </c>
      <c r="L10" s="35">
        <f t="shared" si="1"/>
        <v>136.5</v>
      </c>
    </row>
    <row r="11" spans="1:13" x14ac:dyDescent="0.2">
      <c r="A11" s="92"/>
      <c r="B11" s="92"/>
      <c r="C11" s="57">
        <v>41</v>
      </c>
      <c r="D11" s="58"/>
      <c r="E11" s="57">
        <v>133013</v>
      </c>
      <c r="F11" s="7" t="s">
        <v>10</v>
      </c>
      <c r="G11" s="18" t="s">
        <v>109</v>
      </c>
      <c r="H11" s="35" t="s">
        <v>109</v>
      </c>
      <c r="I11" s="34" t="s">
        <v>109</v>
      </c>
      <c r="J11" s="51">
        <v>5000</v>
      </c>
      <c r="K11" s="36">
        <f t="shared" si="0"/>
        <v>5100</v>
      </c>
      <c r="L11" s="35">
        <f t="shared" si="1"/>
        <v>5250</v>
      </c>
    </row>
    <row r="12" spans="1:13" x14ac:dyDescent="0.2">
      <c r="A12" s="92"/>
      <c r="B12" s="92"/>
      <c r="C12" s="57">
        <v>41</v>
      </c>
      <c r="D12" s="58"/>
      <c r="E12" s="57">
        <v>133014</v>
      </c>
      <c r="F12" s="7" t="s">
        <v>110</v>
      </c>
      <c r="G12" s="18"/>
      <c r="H12" s="35"/>
      <c r="I12" s="34"/>
      <c r="J12" s="51">
        <v>4036</v>
      </c>
      <c r="K12" s="36">
        <f t="shared" si="0"/>
        <v>4116.72</v>
      </c>
      <c r="L12" s="35">
        <f t="shared" si="1"/>
        <v>4237.8</v>
      </c>
    </row>
    <row r="13" spans="1:13" x14ac:dyDescent="0.2">
      <c r="A13" s="92"/>
      <c r="B13" s="92"/>
      <c r="C13" s="57">
        <v>41</v>
      </c>
      <c r="D13" s="58"/>
      <c r="E13" s="57">
        <v>212002</v>
      </c>
      <c r="F13" s="7" t="s">
        <v>112</v>
      </c>
      <c r="G13" s="18"/>
      <c r="H13" s="35"/>
      <c r="I13" s="34"/>
      <c r="J13" s="51">
        <v>30</v>
      </c>
      <c r="K13" s="36">
        <f t="shared" si="0"/>
        <v>30.6</v>
      </c>
      <c r="L13" s="35">
        <f t="shared" si="1"/>
        <v>31.5</v>
      </c>
    </row>
    <row r="14" spans="1:13" x14ac:dyDescent="0.2">
      <c r="A14" s="92"/>
      <c r="B14" s="92"/>
      <c r="C14" s="57">
        <v>41</v>
      </c>
      <c r="D14" s="58" t="s">
        <v>5</v>
      </c>
      <c r="E14" s="57" t="s">
        <v>113</v>
      </c>
      <c r="F14" s="7" t="s">
        <v>111</v>
      </c>
      <c r="G14" s="18" t="s">
        <v>109</v>
      </c>
      <c r="H14" s="35" t="s">
        <v>109</v>
      </c>
      <c r="I14" s="34" t="s">
        <v>109</v>
      </c>
      <c r="J14" s="51">
        <v>20</v>
      </c>
      <c r="K14" s="36">
        <f t="shared" si="0"/>
        <v>20.399999999999999</v>
      </c>
      <c r="L14" s="35">
        <f t="shared" si="1"/>
        <v>21</v>
      </c>
    </row>
    <row r="15" spans="1:13" x14ac:dyDescent="0.2">
      <c r="A15" s="92"/>
      <c r="B15" s="92"/>
      <c r="C15" s="57">
        <v>41</v>
      </c>
      <c r="D15" s="58" t="s">
        <v>5</v>
      </c>
      <c r="E15" s="57">
        <v>212003</v>
      </c>
      <c r="F15" s="7" t="s">
        <v>114</v>
      </c>
      <c r="G15" s="18" t="s">
        <v>109</v>
      </c>
      <c r="H15" s="35" t="s">
        <v>109</v>
      </c>
      <c r="I15" s="34" t="s">
        <v>109</v>
      </c>
      <c r="J15" s="51">
        <v>400</v>
      </c>
      <c r="K15" s="36">
        <f t="shared" si="0"/>
        <v>408</v>
      </c>
      <c r="L15" s="35">
        <f t="shared" si="1"/>
        <v>420</v>
      </c>
    </row>
    <row r="16" spans="1:13" x14ac:dyDescent="0.2">
      <c r="A16" s="92"/>
      <c r="B16" s="92"/>
      <c r="C16" s="57">
        <v>41</v>
      </c>
      <c r="D16" s="58"/>
      <c r="E16" s="57" t="s">
        <v>115</v>
      </c>
      <c r="F16" s="7" t="s">
        <v>116</v>
      </c>
      <c r="G16" s="18"/>
      <c r="H16" s="35"/>
      <c r="I16" s="34"/>
      <c r="J16" s="51">
        <v>270</v>
      </c>
      <c r="K16" s="36">
        <f t="shared" si="0"/>
        <v>275.39999999999998</v>
      </c>
      <c r="L16" s="35">
        <f t="shared" si="1"/>
        <v>283.5</v>
      </c>
    </row>
    <row r="17" spans="1:12" x14ac:dyDescent="0.2">
      <c r="A17" s="92"/>
      <c r="B17" s="92"/>
      <c r="C17" s="57">
        <v>41</v>
      </c>
      <c r="D17" s="58"/>
      <c r="E17" s="57" t="s">
        <v>117</v>
      </c>
      <c r="F17" s="7" t="s">
        <v>118</v>
      </c>
      <c r="G17" s="18"/>
      <c r="H17" s="35"/>
      <c r="I17" s="34"/>
      <c r="J17" s="51">
        <v>12281</v>
      </c>
      <c r="K17" s="36">
        <f t="shared" si="0"/>
        <v>12526.62</v>
      </c>
      <c r="L17" s="35">
        <f t="shared" si="1"/>
        <v>12895.050000000001</v>
      </c>
    </row>
    <row r="18" spans="1:12" x14ac:dyDescent="0.2">
      <c r="A18" s="92"/>
      <c r="B18" s="92"/>
      <c r="C18" s="57">
        <v>41</v>
      </c>
      <c r="D18" s="58" t="s">
        <v>5</v>
      </c>
      <c r="E18" s="57">
        <v>221004</v>
      </c>
      <c r="F18" s="7" t="s">
        <v>11</v>
      </c>
      <c r="G18" s="18" t="s">
        <v>109</v>
      </c>
      <c r="H18" s="35" t="s">
        <v>109</v>
      </c>
      <c r="I18" s="34" t="s">
        <v>109</v>
      </c>
      <c r="J18" s="51">
        <v>350</v>
      </c>
      <c r="K18" s="36">
        <f t="shared" si="0"/>
        <v>357</v>
      </c>
      <c r="L18" s="35">
        <f t="shared" si="1"/>
        <v>367.5</v>
      </c>
    </row>
    <row r="19" spans="1:12" x14ac:dyDescent="0.2">
      <c r="A19" s="92"/>
      <c r="B19" s="92"/>
      <c r="C19" s="57">
        <v>41</v>
      </c>
      <c r="D19" s="58" t="s">
        <v>5</v>
      </c>
      <c r="E19" s="57" t="s">
        <v>12</v>
      </c>
      <c r="F19" s="7" t="s">
        <v>13</v>
      </c>
      <c r="G19" s="18" t="s">
        <v>109</v>
      </c>
      <c r="H19" s="35" t="s">
        <v>109</v>
      </c>
      <c r="I19" s="34" t="s">
        <v>109</v>
      </c>
      <c r="J19" s="51">
        <v>150</v>
      </c>
      <c r="K19" s="36">
        <f t="shared" si="0"/>
        <v>153</v>
      </c>
      <c r="L19" s="35">
        <f t="shared" si="1"/>
        <v>157.5</v>
      </c>
    </row>
    <row r="20" spans="1:12" x14ac:dyDescent="0.2">
      <c r="A20" s="92"/>
      <c r="B20" s="92"/>
      <c r="C20" s="57">
        <v>41</v>
      </c>
      <c r="D20" s="58" t="s">
        <v>5</v>
      </c>
      <c r="E20" s="57" t="s">
        <v>14</v>
      </c>
      <c r="F20" s="7" t="s">
        <v>15</v>
      </c>
      <c r="G20" s="18" t="s">
        <v>109</v>
      </c>
      <c r="H20" s="35" t="s">
        <v>109</v>
      </c>
      <c r="I20" s="34" t="s">
        <v>109</v>
      </c>
      <c r="J20" s="51">
        <v>15</v>
      </c>
      <c r="K20" s="36">
        <f t="shared" si="0"/>
        <v>15.3</v>
      </c>
      <c r="L20" s="35">
        <f t="shared" si="1"/>
        <v>15.75</v>
      </c>
    </row>
    <row r="21" spans="1:12" x14ac:dyDescent="0.2">
      <c r="A21" s="92"/>
      <c r="B21" s="92"/>
      <c r="C21" s="57">
        <v>41</v>
      </c>
      <c r="D21" s="58" t="s">
        <v>5</v>
      </c>
      <c r="E21" s="57" t="s">
        <v>16</v>
      </c>
      <c r="F21" s="85" t="s">
        <v>140</v>
      </c>
      <c r="G21" s="18" t="s">
        <v>109</v>
      </c>
      <c r="H21" s="35" t="s">
        <v>109</v>
      </c>
      <c r="I21" s="34" t="s">
        <v>109</v>
      </c>
      <c r="J21" s="51">
        <v>30</v>
      </c>
      <c r="K21" s="36">
        <f>J21*1.02</f>
        <v>30.6</v>
      </c>
      <c r="L21" s="35">
        <f t="shared" si="1"/>
        <v>31.5</v>
      </c>
    </row>
    <row r="22" spans="1:12" hidden="1" x14ac:dyDescent="0.2">
      <c r="A22" s="92"/>
      <c r="B22" s="92"/>
      <c r="C22" s="57"/>
      <c r="D22" s="58"/>
      <c r="E22" s="57"/>
      <c r="F22" s="7"/>
      <c r="G22" s="18"/>
      <c r="H22" s="86"/>
      <c r="I22" s="33"/>
      <c r="J22" s="52"/>
      <c r="K22" s="36">
        <f t="shared" ref="K22:K45" si="2">J22*1.02</f>
        <v>0</v>
      </c>
      <c r="L22" s="35">
        <f t="shared" si="1"/>
        <v>0</v>
      </c>
    </row>
    <row r="23" spans="1:12" x14ac:dyDescent="0.2">
      <c r="A23" s="92"/>
      <c r="B23" s="92"/>
      <c r="C23" s="57">
        <v>41</v>
      </c>
      <c r="D23" s="58"/>
      <c r="E23" s="57" t="s">
        <v>141</v>
      </c>
      <c r="F23" s="85" t="s">
        <v>142</v>
      </c>
      <c r="G23" s="18"/>
      <c r="H23" s="86"/>
      <c r="I23" s="34"/>
      <c r="J23" s="52">
        <v>1000</v>
      </c>
      <c r="K23" s="36">
        <f t="shared" si="2"/>
        <v>1020</v>
      </c>
      <c r="L23" s="35">
        <f t="shared" si="1"/>
        <v>1050</v>
      </c>
    </row>
    <row r="24" spans="1:12" x14ac:dyDescent="0.2">
      <c r="A24" s="92"/>
      <c r="B24" s="92"/>
      <c r="C24" s="57">
        <v>41</v>
      </c>
      <c r="D24" s="58" t="s">
        <v>5</v>
      </c>
      <c r="E24" s="57">
        <v>242000</v>
      </c>
      <c r="F24" s="7" t="s">
        <v>17</v>
      </c>
      <c r="G24" s="18" t="s">
        <v>109</v>
      </c>
      <c r="H24" s="35" t="s">
        <v>109</v>
      </c>
      <c r="I24" s="34" t="s">
        <v>109</v>
      </c>
      <c r="J24" s="51">
        <v>0</v>
      </c>
      <c r="K24" s="36">
        <f t="shared" si="2"/>
        <v>0</v>
      </c>
      <c r="L24" s="35">
        <f t="shared" si="1"/>
        <v>0</v>
      </c>
    </row>
    <row r="25" spans="1:12" x14ac:dyDescent="0.2">
      <c r="A25" s="92"/>
      <c r="B25" s="92"/>
      <c r="C25" s="57">
        <v>41</v>
      </c>
      <c r="D25" s="58" t="s">
        <v>5</v>
      </c>
      <c r="E25" s="57">
        <v>292012</v>
      </c>
      <c r="F25" s="7" t="s">
        <v>123</v>
      </c>
      <c r="G25" s="18" t="s">
        <v>109</v>
      </c>
      <c r="H25" s="35" t="s">
        <v>109</v>
      </c>
      <c r="I25" s="34" t="s">
        <v>109</v>
      </c>
      <c r="J25" s="51">
        <v>0</v>
      </c>
      <c r="K25" s="36">
        <f t="shared" si="2"/>
        <v>0</v>
      </c>
      <c r="L25" s="35">
        <f t="shared" si="1"/>
        <v>0</v>
      </c>
    </row>
    <row r="26" spans="1:12" x14ac:dyDescent="0.2">
      <c r="A26" s="92"/>
      <c r="B26" s="92"/>
      <c r="C26" s="57">
        <v>41</v>
      </c>
      <c r="D26" s="58"/>
      <c r="E26" s="57">
        <v>292017</v>
      </c>
      <c r="F26" s="7" t="s">
        <v>124</v>
      </c>
      <c r="G26" s="18"/>
      <c r="H26" s="35"/>
      <c r="I26" s="34"/>
      <c r="J26" s="51">
        <v>50</v>
      </c>
      <c r="K26" s="36">
        <f t="shared" si="2"/>
        <v>51</v>
      </c>
      <c r="L26" s="35">
        <f t="shared" si="1"/>
        <v>52.5</v>
      </c>
    </row>
    <row r="27" spans="1:12" x14ac:dyDescent="0.2">
      <c r="A27" s="92"/>
      <c r="B27" s="92"/>
      <c r="C27" s="57">
        <v>111</v>
      </c>
      <c r="D27" s="58" t="s">
        <v>5</v>
      </c>
      <c r="E27" s="57">
        <v>312001</v>
      </c>
      <c r="F27" s="7" t="s">
        <v>125</v>
      </c>
      <c r="G27" s="18" t="s">
        <v>109</v>
      </c>
      <c r="H27" s="35" t="s">
        <v>109</v>
      </c>
      <c r="I27" s="34" t="s">
        <v>109</v>
      </c>
      <c r="J27" s="51">
        <v>0</v>
      </c>
      <c r="K27" s="36">
        <f t="shared" si="2"/>
        <v>0</v>
      </c>
      <c r="L27" s="35">
        <f t="shared" si="1"/>
        <v>0</v>
      </c>
    </row>
    <row r="28" spans="1:12" x14ac:dyDescent="0.2">
      <c r="A28" s="92"/>
      <c r="B28" s="92"/>
      <c r="C28" s="57">
        <v>111</v>
      </c>
      <c r="D28" s="58" t="s">
        <v>5</v>
      </c>
      <c r="E28" s="57" t="s">
        <v>18</v>
      </c>
      <c r="F28" s="7" t="s">
        <v>126</v>
      </c>
      <c r="G28" s="18" t="s">
        <v>109</v>
      </c>
      <c r="H28" s="35" t="s">
        <v>109</v>
      </c>
      <c r="I28" s="34" t="s">
        <v>109</v>
      </c>
      <c r="J28" s="51">
        <v>20</v>
      </c>
      <c r="K28" s="36">
        <f t="shared" si="2"/>
        <v>20.399999999999999</v>
      </c>
      <c r="L28" s="35">
        <f t="shared" si="1"/>
        <v>21</v>
      </c>
    </row>
    <row r="29" spans="1:12" x14ac:dyDescent="0.2">
      <c r="A29" s="92"/>
      <c r="B29" s="92"/>
      <c r="C29" s="57">
        <v>111</v>
      </c>
      <c r="D29" s="58" t="s">
        <v>5</v>
      </c>
      <c r="E29" s="57" t="s">
        <v>19</v>
      </c>
      <c r="F29" s="7" t="s">
        <v>127</v>
      </c>
      <c r="G29" s="18" t="s">
        <v>109</v>
      </c>
      <c r="H29" s="35" t="s">
        <v>109</v>
      </c>
      <c r="I29" s="34" t="s">
        <v>109</v>
      </c>
      <c r="J29" s="51">
        <v>70</v>
      </c>
      <c r="K29" s="36">
        <f t="shared" si="2"/>
        <v>71.400000000000006</v>
      </c>
      <c r="L29" s="35">
        <f t="shared" si="1"/>
        <v>73.5</v>
      </c>
    </row>
    <row r="30" spans="1:12" x14ac:dyDescent="0.2">
      <c r="A30" s="92"/>
      <c r="B30" s="92"/>
      <c r="C30" s="57">
        <v>111</v>
      </c>
      <c r="D30" s="58" t="s">
        <v>5</v>
      </c>
      <c r="E30" s="57" t="s">
        <v>20</v>
      </c>
      <c r="F30" s="7" t="s">
        <v>128</v>
      </c>
      <c r="G30" s="18" t="s">
        <v>109</v>
      </c>
      <c r="H30" s="35" t="s">
        <v>109</v>
      </c>
      <c r="I30" s="34" t="s">
        <v>109</v>
      </c>
      <c r="J30" s="51">
        <v>40</v>
      </c>
      <c r="K30" s="36">
        <f t="shared" si="2"/>
        <v>40.799999999999997</v>
      </c>
      <c r="L30" s="35">
        <f t="shared" si="1"/>
        <v>42</v>
      </c>
    </row>
    <row r="31" spans="1:12" hidden="1" x14ac:dyDescent="0.2">
      <c r="A31" s="92"/>
      <c r="B31" s="92"/>
      <c r="C31" s="57"/>
      <c r="D31" s="58"/>
      <c r="E31" s="57"/>
      <c r="F31" s="7"/>
      <c r="G31" s="7"/>
      <c r="H31" s="35"/>
      <c r="I31" s="34"/>
      <c r="J31" s="51"/>
      <c r="K31" s="36">
        <f t="shared" si="2"/>
        <v>0</v>
      </c>
      <c r="L31" s="35">
        <f t="shared" si="1"/>
        <v>0</v>
      </c>
    </row>
    <row r="32" spans="1:12" hidden="1" x14ac:dyDescent="0.2">
      <c r="A32" s="92"/>
      <c r="B32" s="92"/>
      <c r="C32" s="57"/>
      <c r="D32" s="58"/>
      <c r="E32" s="57"/>
      <c r="F32" s="7"/>
      <c r="G32" s="7"/>
      <c r="H32" s="35"/>
      <c r="I32" s="34"/>
      <c r="J32" s="51"/>
      <c r="K32" s="36">
        <f t="shared" si="2"/>
        <v>0</v>
      </c>
      <c r="L32" s="35">
        <f t="shared" si="1"/>
        <v>0</v>
      </c>
    </row>
    <row r="33" spans="1:12" x14ac:dyDescent="0.2">
      <c r="A33" s="92"/>
      <c r="B33" s="92"/>
      <c r="C33" s="57">
        <v>111</v>
      </c>
      <c r="D33" s="58"/>
      <c r="E33" s="57" t="s">
        <v>129</v>
      </c>
      <c r="F33" s="7" t="s">
        <v>130</v>
      </c>
      <c r="G33" s="7"/>
      <c r="H33" s="35"/>
      <c r="I33" s="34"/>
      <c r="J33" s="51">
        <v>70</v>
      </c>
      <c r="K33" s="36">
        <f t="shared" si="2"/>
        <v>71.400000000000006</v>
      </c>
      <c r="L33" s="35">
        <f t="shared" si="1"/>
        <v>73.5</v>
      </c>
    </row>
    <row r="34" spans="1:12" x14ac:dyDescent="0.2">
      <c r="A34" s="92"/>
      <c r="B34" s="92"/>
      <c r="C34" s="57">
        <v>111</v>
      </c>
      <c r="D34" s="58"/>
      <c r="E34" s="57" t="s">
        <v>143</v>
      </c>
      <c r="F34" s="85" t="s">
        <v>144</v>
      </c>
      <c r="G34" s="7"/>
      <c r="H34" s="35"/>
      <c r="I34" s="34"/>
      <c r="J34" s="51">
        <v>0</v>
      </c>
      <c r="K34" s="36">
        <f t="shared" si="2"/>
        <v>0</v>
      </c>
      <c r="L34" s="35">
        <f t="shared" si="1"/>
        <v>0</v>
      </c>
    </row>
    <row r="35" spans="1:12" x14ac:dyDescent="0.2">
      <c r="A35" s="92"/>
      <c r="B35" s="92"/>
      <c r="C35" s="57" t="s">
        <v>131</v>
      </c>
      <c r="D35" s="58"/>
      <c r="E35" s="57">
        <v>312008</v>
      </c>
      <c r="F35" s="7" t="s">
        <v>132</v>
      </c>
      <c r="G35" s="7" t="s">
        <v>109</v>
      </c>
      <c r="H35" s="35" t="s">
        <v>109</v>
      </c>
      <c r="I35" s="34" t="s">
        <v>109</v>
      </c>
      <c r="J35" s="51">
        <v>3000</v>
      </c>
      <c r="K35" s="36">
        <v>3000</v>
      </c>
      <c r="L35" s="35">
        <v>3000</v>
      </c>
    </row>
    <row r="36" spans="1:12" ht="12.75" hidden="1" customHeight="1" x14ac:dyDescent="0.2">
      <c r="A36" s="92"/>
      <c r="B36" s="92"/>
      <c r="C36" s="32"/>
      <c r="D36" s="6"/>
      <c r="E36" s="32"/>
      <c r="F36" s="7"/>
      <c r="G36" s="7"/>
      <c r="H36" s="33"/>
      <c r="I36" s="34"/>
      <c r="J36" s="51"/>
      <c r="K36" s="36">
        <f t="shared" si="2"/>
        <v>0</v>
      </c>
      <c r="L36" s="35">
        <f t="shared" si="1"/>
        <v>0</v>
      </c>
    </row>
    <row r="37" spans="1:12" hidden="1" x14ac:dyDescent="0.2">
      <c r="A37" s="92"/>
      <c r="B37" s="92"/>
      <c r="C37" s="32">
        <v>41</v>
      </c>
      <c r="D37" s="6" t="s">
        <v>5</v>
      </c>
      <c r="E37" s="32">
        <v>637027</v>
      </c>
      <c r="F37" s="7" t="s">
        <v>21</v>
      </c>
      <c r="G37" s="7"/>
      <c r="H37" s="33" t="e">
        <f>#REF!*1.04</f>
        <v>#REF!</v>
      </c>
      <c r="I37" s="34" t="e">
        <f>#REF!*1.05</f>
        <v>#REF!</v>
      </c>
      <c r="J37" s="51"/>
      <c r="K37" s="36">
        <f t="shared" si="2"/>
        <v>0</v>
      </c>
      <c r="L37" s="35">
        <f t="shared" si="1"/>
        <v>0</v>
      </c>
    </row>
    <row r="38" spans="1:12" ht="15" x14ac:dyDescent="0.25">
      <c r="A38" s="95" t="s">
        <v>22</v>
      </c>
      <c r="B38" s="95"/>
      <c r="C38" s="95"/>
      <c r="D38" s="95"/>
      <c r="E38" s="95"/>
      <c r="F38" s="95"/>
      <c r="G38" s="76">
        <f>SUM(G7:G36)</f>
        <v>0</v>
      </c>
      <c r="H38" s="80">
        <f>SUM(H7:H36)</f>
        <v>0</v>
      </c>
      <c r="I38" s="81">
        <f>SUM(I7:I36)</f>
        <v>0</v>
      </c>
      <c r="J38" s="73">
        <f>SUM(J7:J35)</f>
        <v>76212</v>
      </c>
      <c r="K38" s="36">
        <f t="shared" si="2"/>
        <v>77736.240000000005</v>
      </c>
      <c r="L38" s="35">
        <f t="shared" si="1"/>
        <v>80022.600000000006</v>
      </c>
    </row>
    <row r="39" spans="1:12" x14ac:dyDescent="0.2">
      <c r="A39" s="10"/>
      <c r="B39" s="10"/>
      <c r="C39" s="57" t="s">
        <v>133</v>
      </c>
      <c r="D39" s="58"/>
      <c r="E39" s="57">
        <v>321000</v>
      </c>
      <c r="F39" s="85" t="s">
        <v>119</v>
      </c>
      <c r="G39" s="7">
        <v>0</v>
      </c>
      <c r="H39" s="35">
        <v>0</v>
      </c>
      <c r="I39" s="34" t="s">
        <v>109</v>
      </c>
      <c r="J39" s="51">
        <v>0</v>
      </c>
      <c r="K39" s="36">
        <f t="shared" si="2"/>
        <v>0</v>
      </c>
      <c r="L39" s="35">
        <f t="shared" si="1"/>
        <v>0</v>
      </c>
    </row>
    <row r="40" spans="1:12" x14ac:dyDescent="0.2">
      <c r="A40" s="90"/>
      <c r="B40" s="90"/>
      <c r="C40" s="57">
        <v>45</v>
      </c>
      <c r="D40" s="58"/>
      <c r="E40" s="57" t="s">
        <v>134</v>
      </c>
      <c r="F40" s="85" t="s">
        <v>135</v>
      </c>
      <c r="G40" s="7"/>
      <c r="H40" s="35"/>
      <c r="I40" s="34"/>
      <c r="J40" s="51">
        <v>0</v>
      </c>
      <c r="K40" s="36">
        <f t="shared" si="2"/>
        <v>0</v>
      </c>
      <c r="L40" s="35">
        <f t="shared" si="1"/>
        <v>0</v>
      </c>
    </row>
    <row r="41" spans="1:12" x14ac:dyDescent="0.2">
      <c r="A41" s="90"/>
      <c r="B41" s="90"/>
      <c r="C41" s="57">
        <v>111</v>
      </c>
      <c r="D41" s="58"/>
      <c r="E41" s="57" t="s">
        <v>136</v>
      </c>
      <c r="F41" s="85" t="s">
        <v>137</v>
      </c>
      <c r="G41" s="7"/>
      <c r="H41" s="35"/>
      <c r="I41" s="34"/>
      <c r="J41" s="51">
        <v>0</v>
      </c>
      <c r="K41" s="36">
        <f t="shared" si="2"/>
        <v>0</v>
      </c>
      <c r="L41" s="35">
        <f t="shared" si="1"/>
        <v>0</v>
      </c>
    </row>
    <row r="42" spans="1:12" x14ac:dyDescent="0.2">
      <c r="A42" s="90"/>
      <c r="B42" s="90"/>
      <c r="C42" s="57">
        <v>111</v>
      </c>
      <c r="D42" s="58"/>
      <c r="E42" s="57" t="s">
        <v>138</v>
      </c>
      <c r="F42" s="85" t="s">
        <v>139</v>
      </c>
      <c r="G42" s="7"/>
      <c r="H42" s="35"/>
      <c r="I42" s="34"/>
      <c r="J42" s="51">
        <v>0</v>
      </c>
      <c r="K42" s="36">
        <f t="shared" si="2"/>
        <v>0</v>
      </c>
      <c r="L42" s="35">
        <f t="shared" si="1"/>
        <v>0</v>
      </c>
    </row>
    <row r="43" spans="1:12" hidden="1" x14ac:dyDescent="0.2">
      <c r="A43" s="7"/>
      <c r="B43" s="5"/>
      <c r="C43" s="5"/>
      <c r="D43" s="5"/>
      <c r="E43" s="5"/>
      <c r="F43" s="5"/>
      <c r="G43" s="5"/>
      <c r="H43" s="87"/>
      <c r="I43" s="12"/>
      <c r="J43" s="13"/>
      <c r="K43" s="36">
        <f t="shared" si="2"/>
        <v>0</v>
      </c>
      <c r="L43" s="35">
        <f t="shared" si="1"/>
        <v>0</v>
      </c>
    </row>
    <row r="44" spans="1:12" hidden="1" x14ac:dyDescent="0.2">
      <c r="A44" s="7"/>
      <c r="B44" s="5"/>
      <c r="C44" s="5"/>
      <c r="D44" s="5"/>
      <c r="E44" s="5"/>
      <c r="F44" s="5"/>
      <c r="G44" s="5"/>
      <c r="H44" s="87"/>
      <c r="I44" s="12"/>
      <c r="J44" s="13"/>
      <c r="K44" s="36">
        <f t="shared" si="2"/>
        <v>0</v>
      </c>
      <c r="L44" s="35">
        <f t="shared" si="1"/>
        <v>0</v>
      </c>
    </row>
    <row r="45" spans="1:12" ht="15" x14ac:dyDescent="0.25">
      <c r="A45" s="95" t="s">
        <v>107</v>
      </c>
      <c r="B45" s="95"/>
      <c r="C45" s="95"/>
      <c r="D45" s="95"/>
      <c r="E45" s="95"/>
      <c r="F45" s="95"/>
      <c r="G45" s="76">
        <f>SUM(G39:G42)</f>
        <v>0</v>
      </c>
      <c r="H45" s="77">
        <f>SUM(H39:H42)</f>
        <v>0</v>
      </c>
      <c r="I45" s="78">
        <f>SUM(I39:I42)</f>
        <v>0</v>
      </c>
      <c r="J45" s="73">
        <f>SUM(J39:J42)</f>
        <v>0</v>
      </c>
      <c r="K45" s="36">
        <f t="shared" si="2"/>
        <v>0</v>
      </c>
      <c r="L45" s="35">
        <f t="shared" si="1"/>
        <v>0</v>
      </c>
    </row>
    <row r="46" spans="1:12" x14ac:dyDescent="0.2">
      <c r="A46" s="7"/>
      <c r="B46" s="102" t="s">
        <v>23</v>
      </c>
      <c r="C46" s="102"/>
      <c r="D46" s="102"/>
      <c r="E46" s="102"/>
      <c r="F46" s="102"/>
      <c r="G46" s="102"/>
      <c r="H46" s="102"/>
      <c r="I46" s="103"/>
      <c r="J46" s="14"/>
      <c r="K46" s="17"/>
      <c r="L46" s="35">
        <f t="shared" si="1"/>
        <v>0</v>
      </c>
    </row>
    <row r="47" spans="1:12" x14ac:dyDescent="0.2">
      <c r="A47" s="7"/>
      <c r="B47" s="19"/>
      <c r="C47" s="59">
        <v>46</v>
      </c>
      <c r="D47" s="19"/>
      <c r="E47" s="59">
        <v>453000</v>
      </c>
      <c r="F47" s="39" t="s">
        <v>120</v>
      </c>
      <c r="G47" s="20" t="s">
        <v>109</v>
      </c>
      <c r="H47" s="20" t="s">
        <v>109</v>
      </c>
      <c r="I47" s="21" t="s">
        <v>109</v>
      </c>
      <c r="J47" s="22">
        <v>2000</v>
      </c>
      <c r="K47" s="36" t="s">
        <v>109</v>
      </c>
      <c r="L47" s="88" t="s">
        <v>109</v>
      </c>
    </row>
    <row r="48" spans="1:12" x14ac:dyDescent="0.2">
      <c r="A48" s="92"/>
      <c r="B48" s="92"/>
      <c r="C48" s="57">
        <v>71</v>
      </c>
      <c r="D48" s="58" t="s">
        <v>24</v>
      </c>
      <c r="E48" s="57">
        <v>456002</v>
      </c>
      <c r="F48" s="7" t="s">
        <v>121</v>
      </c>
      <c r="G48" s="18">
        <v>0</v>
      </c>
      <c r="H48" s="33">
        <v>0</v>
      </c>
      <c r="I48" s="34">
        <v>0</v>
      </c>
      <c r="J48" s="51">
        <v>0</v>
      </c>
      <c r="K48" s="36">
        <f t="shared" ref="K48:K53" si="3">J48*1.02</f>
        <v>0</v>
      </c>
      <c r="L48" s="35">
        <f t="shared" si="1"/>
        <v>0</v>
      </c>
    </row>
    <row r="49" spans="1:13" hidden="1" x14ac:dyDescent="0.2">
      <c r="A49" s="92"/>
      <c r="B49" s="92"/>
      <c r="C49" s="32"/>
      <c r="D49" s="6"/>
      <c r="E49" s="32"/>
      <c r="F49" s="7"/>
      <c r="G49" s="40"/>
      <c r="H49" s="33"/>
      <c r="I49" s="34"/>
      <c r="J49" s="51"/>
      <c r="K49" s="36">
        <f t="shared" si="3"/>
        <v>0</v>
      </c>
      <c r="L49" s="35">
        <f t="shared" si="1"/>
        <v>0</v>
      </c>
    </row>
    <row r="50" spans="1:13" hidden="1" x14ac:dyDescent="0.2">
      <c r="A50" s="92"/>
      <c r="B50" s="92"/>
      <c r="C50" s="32">
        <v>41</v>
      </c>
      <c r="D50" s="6" t="s">
        <v>24</v>
      </c>
      <c r="E50" s="32">
        <v>635006</v>
      </c>
      <c r="F50" s="7" t="s">
        <v>25</v>
      </c>
      <c r="G50" s="40"/>
      <c r="H50" s="33" t="e">
        <f>#REF!*1.04</f>
        <v>#REF!</v>
      </c>
      <c r="I50" s="34" t="e">
        <f>#REF!*1.05</f>
        <v>#REF!</v>
      </c>
      <c r="J50" s="51"/>
      <c r="K50" s="36">
        <f t="shared" si="3"/>
        <v>0</v>
      </c>
      <c r="L50" s="35">
        <f t="shared" si="1"/>
        <v>0</v>
      </c>
    </row>
    <row r="51" spans="1:13" hidden="1" x14ac:dyDescent="0.2">
      <c r="A51" s="92"/>
      <c r="B51" s="92"/>
      <c r="C51" s="32">
        <v>111</v>
      </c>
      <c r="D51" s="6" t="s">
        <v>24</v>
      </c>
      <c r="E51" s="32">
        <v>717002</v>
      </c>
      <c r="F51" s="7" t="s">
        <v>26</v>
      </c>
      <c r="G51" s="40"/>
      <c r="H51" s="33" t="e">
        <f>#REF!*1.04</f>
        <v>#REF!</v>
      </c>
      <c r="I51" s="34" t="e">
        <f>#REF!*1.05</f>
        <v>#REF!</v>
      </c>
      <c r="J51" s="51"/>
      <c r="K51" s="36">
        <f t="shared" si="3"/>
        <v>0</v>
      </c>
      <c r="L51" s="35">
        <f t="shared" si="1"/>
        <v>0</v>
      </c>
      <c r="M51" t="s">
        <v>27</v>
      </c>
    </row>
    <row r="52" spans="1:13" ht="15" x14ac:dyDescent="0.25">
      <c r="A52" s="95" t="s">
        <v>28</v>
      </c>
      <c r="B52" s="95"/>
      <c r="C52" s="95"/>
      <c r="D52" s="95"/>
      <c r="E52" s="95"/>
      <c r="F52" s="95"/>
      <c r="G52" s="71">
        <f>SUM(G47:G49)</f>
        <v>0</v>
      </c>
      <c r="H52" s="71">
        <f>SUM(H47:H49)</f>
        <v>0</v>
      </c>
      <c r="I52" s="72">
        <f>SUM(I47:I49)</f>
        <v>0</v>
      </c>
      <c r="J52" s="79">
        <f>SUM(J47:J48)</f>
        <v>2000</v>
      </c>
      <c r="K52" s="74">
        <f>SUM(K47:K48)</f>
        <v>0</v>
      </c>
      <c r="L52" s="75">
        <f>SUM(L47:L48)</f>
        <v>0</v>
      </c>
    </row>
    <row r="53" spans="1:13" ht="17.25" customHeight="1" x14ac:dyDescent="0.25">
      <c r="A53" s="104" t="s">
        <v>29</v>
      </c>
      <c r="B53" s="104"/>
      <c r="C53" s="104"/>
      <c r="D53" s="104"/>
      <c r="E53" s="104"/>
      <c r="F53" s="104"/>
      <c r="G53" s="65">
        <f>G38</f>
        <v>0</v>
      </c>
      <c r="H53" s="66">
        <f>H38</f>
        <v>0</v>
      </c>
      <c r="I53" s="67">
        <f>I38</f>
        <v>0</v>
      </c>
      <c r="J53" s="68">
        <f>J38</f>
        <v>76212</v>
      </c>
      <c r="K53" s="69">
        <f t="shared" si="3"/>
        <v>77736.240000000005</v>
      </c>
      <c r="L53" s="70">
        <f t="shared" si="1"/>
        <v>80022.600000000006</v>
      </c>
      <c r="M53" s="8"/>
    </row>
    <row r="54" spans="1:13" s="9" customFormat="1" ht="14.25" hidden="1" x14ac:dyDescent="0.2">
      <c r="A54" s="94" t="s">
        <v>30</v>
      </c>
      <c r="B54" s="94"/>
      <c r="C54" s="94"/>
      <c r="D54" s="94"/>
      <c r="E54" s="94"/>
      <c r="F54" s="94"/>
      <c r="G54" s="94"/>
      <c r="H54" s="94"/>
      <c r="I54" s="94"/>
      <c r="J54" s="41"/>
      <c r="K54" s="41"/>
      <c r="L54" s="41"/>
    </row>
    <row r="55" spans="1:13" hidden="1" x14ac:dyDescent="0.2">
      <c r="A55" s="7"/>
      <c r="B55" s="96" t="s">
        <v>31</v>
      </c>
      <c r="C55" s="96"/>
      <c r="D55" s="96"/>
      <c r="E55" s="96"/>
      <c r="F55" s="96"/>
      <c r="G55" s="96"/>
      <c r="H55" s="96"/>
      <c r="I55" s="96"/>
      <c r="J55" s="11"/>
      <c r="K55" s="11"/>
      <c r="L55" s="11"/>
    </row>
    <row r="56" spans="1:13" hidden="1" x14ac:dyDescent="0.2">
      <c r="A56" s="92"/>
      <c r="B56" s="92"/>
      <c r="C56" s="32">
        <v>41</v>
      </c>
      <c r="D56" s="6" t="s">
        <v>32</v>
      </c>
      <c r="E56" s="32">
        <v>632001</v>
      </c>
      <c r="F56" s="7" t="s">
        <v>33</v>
      </c>
      <c r="G56" s="7"/>
      <c r="H56" s="37" t="e">
        <f>#REF!*1.04</f>
        <v>#REF!</v>
      </c>
      <c r="I56" s="37" t="e">
        <f>#REF!*1.05</f>
        <v>#REF!</v>
      </c>
      <c r="J56" s="53"/>
      <c r="K56" s="42"/>
      <c r="L56" s="42"/>
    </row>
    <row r="57" spans="1:13" ht="12.75" hidden="1" customHeight="1" x14ac:dyDescent="0.2">
      <c r="A57" s="92"/>
      <c r="B57" s="92"/>
      <c r="C57" s="32">
        <v>41</v>
      </c>
      <c r="D57" s="6" t="s">
        <v>32</v>
      </c>
      <c r="E57" s="32">
        <v>635006</v>
      </c>
      <c r="F57" s="7" t="s">
        <v>34</v>
      </c>
      <c r="G57" s="7"/>
      <c r="H57" s="37" t="e">
        <f>#REF!*1.04</f>
        <v>#REF!</v>
      </c>
      <c r="I57" s="37" t="e">
        <f>#REF!*1.05</f>
        <v>#REF!</v>
      </c>
      <c r="J57" s="53"/>
      <c r="K57" s="42"/>
      <c r="L57" s="42"/>
    </row>
    <row r="58" spans="1:13" ht="12.75" hidden="1" customHeight="1" x14ac:dyDescent="0.2">
      <c r="A58" s="93" t="s">
        <v>35</v>
      </c>
      <c r="B58" s="93"/>
      <c r="C58" s="93"/>
      <c r="D58" s="93"/>
      <c r="E58" s="93"/>
      <c r="F58" s="93"/>
      <c r="G58" s="43"/>
      <c r="H58" s="38" t="e">
        <f>SUM(H56:H57)</f>
        <v>#REF!</v>
      </c>
      <c r="I58" s="38" t="e">
        <f>SUM(I56:I57)</f>
        <v>#REF!</v>
      </c>
      <c r="J58" s="54"/>
      <c r="K58" s="44"/>
      <c r="L58" s="44"/>
    </row>
    <row r="59" spans="1:13" hidden="1" x14ac:dyDescent="0.2">
      <c r="A59" s="7"/>
      <c r="B59" s="96" t="s">
        <v>36</v>
      </c>
      <c r="C59" s="96"/>
      <c r="D59" s="96"/>
      <c r="E59" s="96"/>
      <c r="F59" s="96"/>
      <c r="G59" s="96"/>
      <c r="H59" s="96"/>
      <c r="I59" s="96"/>
      <c r="J59" s="11"/>
      <c r="K59" s="11"/>
      <c r="L59" s="11"/>
    </row>
    <row r="60" spans="1:13" hidden="1" x14ac:dyDescent="0.2">
      <c r="A60" s="7"/>
      <c r="B60" s="7"/>
      <c r="C60" s="32">
        <v>41</v>
      </c>
      <c r="D60" s="6" t="s">
        <v>37</v>
      </c>
      <c r="E60" s="32">
        <v>632001</v>
      </c>
      <c r="F60" s="7" t="s">
        <v>38</v>
      </c>
      <c r="G60" s="7"/>
      <c r="H60" s="37" t="e">
        <f>#REF!*1.04</f>
        <v>#REF!</v>
      </c>
      <c r="I60" s="37" t="e">
        <f>#REF!*1.05</f>
        <v>#REF!</v>
      </c>
      <c r="J60" s="53"/>
      <c r="K60" s="42"/>
      <c r="L60" s="42"/>
    </row>
    <row r="61" spans="1:13" hidden="1" x14ac:dyDescent="0.2">
      <c r="A61" s="7"/>
      <c r="B61" s="7"/>
      <c r="C61" s="32">
        <v>41</v>
      </c>
      <c r="D61" s="6" t="s">
        <v>37</v>
      </c>
      <c r="E61" s="32">
        <v>635006</v>
      </c>
      <c r="F61" s="7" t="s">
        <v>39</v>
      </c>
      <c r="G61" s="7"/>
      <c r="H61" s="37" t="e">
        <f>#REF!*1.04</f>
        <v>#REF!</v>
      </c>
      <c r="I61" s="37" t="e">
        <f>#REF!*1.05</f>
        <v>#REF!</v>
      </c>
      <c r="J61" s="53"/>
      <c r="K61" s="42"/>
      <c r="L61" s="42"/>
    </row>
    <row r="62" spans="1:13" hidden="1" x14ac:dyDescent="0.2">
      <c r="A62" s="93" t="s">
        <v>35</v>
      </c>
      <c r="B62" s="93"/>
      <c r="C62" s="93"/>
      <c r="D62" s="93"/>
      <c r="E62" s="93"/>
      <c r="F62" s="93"/>
      <c r="G62" s="43"/>
      <c r="H62" s="38" t="e">
        <f>SUM(H60:H61)</f>
        <v>#REF!</v>
      </c>
      <c r="I62" s="38" t="e">
        <f>SUM(I60:I61)</f>
        <v>#REF!</v>
      </c>
      <c r="J62" s="54"/>
      <c r="K62" s="44"/>
      <c r="L62" s="44"/>
    </row>
    <row r="63" spans="1:13" hidden="1" x14ac:dyDescent="0.2">
      <c r="A63" s="7"/>
      <c r="B63" s="96" t="s">
        <v>40</v>
      </c>
      <c r="C63" s="96"/>
      <c r="D63" s="96"/>
      <c r="E63" s="96"/>
      <c r="F63" s="96"/>
      <c r="G63" s="96"/>
      <c r="H63" s="96"/>
      <c r="I63" s="96"/>
      <c r="J63" s="11"/>
      <c r="K63" s="11"/>
      <c r="L63" s="11"/>
    </row>
    <row r="64" spans="1:13" hidden="1" x14ac:dyDescent="0.2">
      <c r="A64" s="92"/>
      <c r="B64" s="92"/>
      <c r="C64" s="32">
        <v>41</v>
      </c>
      <c r="D64" s="6" t="s">
        <v>41</v>
      </c>
      <c r="E64" s="32">
        <v>632001</v>
      </c>
      <c r="F64" s="7" t="s">
        <v>42</v>
      </c>
      <c r="G64" s="7"/>
      <c r="H64" s="37" t="e">
        <f>#REF!*1.04</f>
        <v>#REF!</v>
      </c>
      <c r="I64" s="37" t="e">
        <f>#REF!*1.05</f>
        <v>#REF!</v>
      </c>
      <c r="J64" s="53"/>
      <c r="K64" s="42"/>
      <c r="L64" s="42"/>
    </row>
    <row r="65" spans="1:12" hidden="1" x14ac:dyDescent="0.2">
      <c r="A65" s="92"/>
      <c r="B65" s="92"/>
      <c r="C65" s="32">
        <v>41</v>
      </c>
      <c r="D65" s="6" t="s">
        <v>41</v>
      </c>
      <c r="E65" s="32">
        <v>635006</v>
      </c>
      <c r="F65" s="7" t="s">
        <v>43</v>
      </c>
      <c r="G65" s="7"/>
      <c r="H65" s="37" t="e">
        <f>#REF!*1.04</f>
        <v>#REF!</v>
      </c>
      <c r="I65" s="37" t="e">
        <f>#REF!*1.05</f>
        <v>#REF!</v>
      </c>
      <c r="J65" s="53"/>
      <c r="K65" s="42"/>
      <c r="L65" s="42"/>
    </row>
    <row r="66" spans="1:12" hidden="1" x14ac:dyDescent="0.2">
      <c r="A66" s="92"/>
      <c r="B66" s="92"/>
      <c r="C66" s="32">
        <v>41</v>
      </c>
      <c r="D66" s="6" t="s">
        <v>41</v>
      </c>
      <c r="E66" s="32">
        <v>642001</v>
      </c>
      <c r="F66" s="7" t="s">
        <v>44</v>
      </c>
      <c r="G66" s="7"/>
      <c r="H66" s="37" t="e">
        <f>#REF!*1.04</f>
        <v>#REF!</v>
      </c>
      <c r="I66" s="37" t="e">
        <f>#REF!*1.05</f>
        <v>#REF!</v>
      </c>
      <c r="J66" s="53"/>
      <c r="K66" s="42"/>
      <c r="L66" s="42"/>
    </row>
    <row r="67" spans="1:12" hidden="1" x14ac:dyDescent="0.2">
      <c r="A67" s="92"/>
      <c r="B67" s="92"/>
      <c r="C67" s="32">
        <v>41</v>
      </c>
      <c r="D67" s="6" t="s">
        <v>45</v>
      </c>
      <c r="E67" s="32">
        <v>642007</v>
      </c>
      <c r="F67" s="7" t="s">
        <v>46</v>
      </c>
      <c r="G67" s="7"/>
      <c r="H67" s="37" t="e">
        <f>#REF!*1.04</f>
        <v>#REF!</v>
      </c>
      <c r="I67" s="37" t="e">
        <f>#REF!*1.05</f>
        <v>#REF!</v>
      </c>
      <c r="J67" s="53"/>
      <c r="K67" s="42"/>
      <c r="L67" s="42"/>
    </row>
    <row r="68" spans="1:12" hidden="1" x14ac:dyDescent="0.2">
      <c r="A68" s="92"/>
      <c r="B68" s="92"/>
      <c r="C68" s="32">
        <v>41</v>
      </c>
      <c r="D68" s="6">
        <v>10202</v>
      </c>
      <c r="E68" s="32">
        <v>642001</v>
      </c>
      <c r="F68" s="7" t="s">
        <v>47</v>
      </c>
      <c r="G68" s="7"/>
      <c r="H68" s="37" t="e">
        <f>#REF!*1.04</f>
        <v>#REF!</v>
      </c>
      <c r="I68" s="37" t="e">
        <f>#REF!*1.05</f>
        <v>#REF!</v>
      </c>
      <c r="J68" s="53"/>
      <c r="K68" s="42"/>
      <c r="L68" s="42"/>
    </row>
    <row r="69" spans="1:12" hidden="1" x14ac:dyDescent="0.2">
      <c r="A69" s="92"/>
      <c r="B69" s="92"/>
      <c r="C69" s="32">
        <v>41</v>
      </c>
      <c r="D69" s="6">
        <v>10203</v>
      </c>
      <c r="E69" s="32">
        <v>642001</v>
      </c>
      <c r="F69" s="7" t="s">
        <v>48</v>
      </c>
      <c r="G69" s="7"/>
      <c r="H69" s="37" t="e">
        <f>#REF!*1.04</f>
        <v>#REF!</v>
      </c>
      <c r="I69" s="37" t="e">
        <f>#REF!*1.05</f>
        <v>#REF!</v>
      </c>
      <c r="J69" s="53"/>
      <c r="K69" s="42"/>
      <c r="L69" s="42"/>
    </row>
    <row r="70" spans="1:12" hidden="1" x14ac:dyDescent="0.2">
      <c r="A70" s="92"/>
      <c r="B70" s="92"/>
      <c r="C70" s="32">
        <v>41</v>
      </c>
      <c r="D70" s="6">
        <v>10403</v>
      </c>
      <c r="E70" s="32">
        <v>642001</v>
      </c>
      <c r="F70" s="7" t="s">
        <v>49</v>
      </c>
      <c r="G70" s="7"/>
      <c r="H70" s="37" t="e">
        <f>#REF!*1.04</f>
        <v>#REF!</v>
      </c>
      <c r="I70" s="37" t="e">
        <f>#REF!*1.05</f>
        <v>#REF!</v>
      </c>
      <c r="J70" s="53"/>
      <c r="K70" s="42"/>
      <c r="L70" s="42"/>
    </row>
    <row r="71" spans="1:12" hidden="1" x14ac:dyDescent="0.2">
      <c r="A71" s="93" t="s">
        <v>35</v>
      </c>
      <c r="B71" s="93"/>
      <c r="C71" s="93"/>
      <c r="D71" s="93"/>
      <c r="E71" s="93"/>
      <c r="F71" s="93"/>
      <c r="G71" s="43"/>
      <c r="H71" s="38" t="e">
        <f>SUM(H64:H70)</f>
        <v>#REF!</v>
      </c>
      <c r="I71" s="38" t="e">
        <f>SUM(I64:I70)</f>
        <v>#REF!</v>
      </c>
      <c r="J71" s="54"/>
      <c r="K71" s="44"/>
      <c r="L71" s="44"/>
    </row>
    <row r="72" spans="1:12" hidden="1" x14ac:dyDescent="0.2">
      <c r="A72" s="7"/>
      <c r="B72" s="96" t="s">
        <v>50</v>
      </c>
      <c r="C72" s="96"/>
      <c r="D72" s="96"/>
      <c r="E72" s="96"/>
      <c r="F72" s="96"/>
      <c r="G72" s="96"/>
      <c r="H72" s="96"/>
      <c r="I72" s="96"/>
      <c r="J72" s="11"/>
      <c r="K72" s="11"/>
      <c r="L72" s="11"/>
    </row>
    <row r="73" spans="1:12" hidden="1" x14ac:dyDescent="0.2">
      <c r="A73" s="92"/>
      <c r="B73" s="92"/>
      <c r="C73" s="32">
        <v>41</v>
      </c>
      <c r="D73" s="6" t="s">
        <v>51</v>
      </c>
      <c r="E73" s="32">
        <v>632001</v>
      </c>
      <c r="F73" s="7" t="s">
        <v>52</v>
      </c>
      <c r="G73" s="7"/>
      <c r="H73" s="37" t="e">
        <f>#REF!*1.04</f>
        <v>#REF!</v>
      </c>
      <c r="I73" s="37" t="e">
        <f>#REF!*1.05</f>
        <v>#REF!</v>
      </c>
      <c r="J73" s="53"/>
      <c r="K73" s="42"/>
      <c r="L73" s="42"/>
    </row>
    <row r="74" spans="1:12" hidden="1" x14ac:dyDescent="0.2">
      <c r="A74" s="92"/>
      <c r="B74" s="92"/>
      <c r="C74" s="32">
        <v>41</v>
      </c>
      <c r="D74" s="6" t="s">
        <v>51</v>
      </c>
      <c r="E74" s="32">
        <v>642001</v>
      </c>
      <c r="F74" s="7" t="s">
        <v>53</v>
      </c>
      <c r="G74" s="7"/>
      <c r="H74" s="37" t="e">
        <f>#REF!*1.04</f>
        <v>#REF!</v>
      </c>
      <c r="I74" s="37" t="e">
        <f>#REF!*1.05</f>
        <v>#REF!</v>
      </c>
      <c r="J74" s="53"/>
      <c r="K74" s="42"/>
      <c r="L74" s="42"/>
    </row>
    <row r="75" spans="1:12" hidden="1" x14ac:dyDescent="0.2">
      <c r="A75" s="92"/>
      <c r="B75" s="92"/>
      <c r="C75" s="32">
        <v>41</v>
      </c>
      <c r="D75" s="6" t="s">
        <v>54</v>
      </c>
      <c r="E75" s="32">
        <v>642001</v>
      </c>
      <c r="F75" s="7" t="s">
        <v>55</v>
      </c>
      <c r="G75" s="7"/>
      <c r="H75" s="37" t="e">
        <f>#REF!*1.04</f>
        <v>#REF!</v>
      </c>
      <c r="I75" s="37" t="e">
        <f>#REF!*1.05</f>
        <v>#REF!</v>
      </c>
      <c r="J75" s="53"/>
      <c r="K75" s="42"/>
      <c r="L75" s="42"/>
    </row>
    <row r="76" spans="1:12" hidden="1" x14ac:dyDescent="0.2">
      <c r="A76" s="93" t="s">
        <v>35</v>
      </c>
      <c r="B76" s="93"/>
      <c r="C76" s="93"/>
      <c r="D76" s="93"/>
      <c r="E76" s="93"/>
      <c r="F76" s="93"/>
      <c r="G76" s="43"/>
      <c r="H76" s="38" t="e">
        <f>SUM(H73:H75)</f>
        <v>#REF!</v>
      </c>
      <c r="I76" s="38" t="e">
        <f>SUM(I73:I75)</f>
        <v>#REF!</v>
      </c>
      <c r="J76" s="54"/>
      <c r="K76" s="44"/>
      <c r="L76" s="44"/>
    </row>
    <row r="77" spans="1:12" hidden="1" x14ac:dyDescent="0.2">
      <c r="A77" s="7"/>
      <c r="B77" s="96" t="s">
        <v>56</v>
      </c>
      <c r="C77" s="96"/>
      <c r="D77" s="96"/>
      <c r="E77" s="96"/>
      <c r="F77" s="96"/>
      <c r="G77" s="96"/>
      <c r="H77" s="96"/>
      <c r="I77" s="96"/>
      <c r="J77" s="11"/>
      <c r="K77" s="11"/>
      <c r="L77" s="11"/>
    </row>
    <row r="78" spans="1:12" hidden="1" x14ac:dyDescent="0.2">
      <c r="A78" s="92"/>
      <c r="B78" s="92"/>
      <c r="C78" s="32">
        <v>41</v>
      </c>
      <c r="D78" s="6">
        <v>10123</v>
      </c>
      <c r="E78" s="32">
        <v>642001</v>
      </c>
      <c r="F78" s="7" t="s">
        <v>57</v>
      </c>
      <c r="G78" s="7"/>
      <c r="H78" s="37" t="e">
        <f>#REF!*1.04</f>
        <v>#REF!</v>
      </c>
      <c r="I78" s="37" t="e">
        <f>#REF!*1.05</f>
        <v>#REF!</v>
      </c>
      <c r="J78" s="53"/>
      <c r="K78" s="42"/>
      <c r="L78" s="42"/>
    </row>
    <row r="79" spans="1:12" hidden="1" x14ac:dyDescent="0.2">
      <c r="A79" s="92"/>
      <c r="B79" s="92"/>
      <c r="C79" s="32">
        <v>41</v>
      </c>
      <c r="D79" s="6">
        <v>10202</v>
      </c>
      <c r="E79" s="32">
        <v>611</v>
      </c>
      <c r="F79" s="7" t="s">
        <v>58</v>
      </c>
      <c r="G79" s="7"/>
      <c r="H79" s="37" t="e">
        <f>#REF!*1.04</f>
        <v>#REF!</v>
      </c>
      <c r="I79" s="37" t="e">
        <f>#REF!*1.05</f>
        <v>#REF!</v>
      </c>
      <c r="J79" s="53"/>
      <c r="K79" s="42"/>
      <c r="L79" s="42"/>
    </row>
    <row r="80" spans="1:12" hidden="1" x14ac:dyDescent="0.2">
      <c r="A80" s="92"/>
      <c r="B80" s="92"/>
      <c r="C80" s="32">
        <v>41</v>
      </c>
      <c r="D80" s="6">
        <v>10202</v>
      </c>
      <c r="E80" s="32">
        <v>621</v>
      </c>
      <c r="F80" s="7" t="s">
        <v>59</v>
      </c>
      <c r="G80" s="7"/>
      <c r="H80" s="37" t="e">
        <f>#REF!*1.04</f>
        <v>#REF!</v>
      </c>
      <c r="I80" s="37" t="e">
        <f>#REF!*1.05</f>
        <v>#REF!</v>
      </c>
      <c r="J80" s="53"/>
      <c r="K80" s="42"/>
      <c r="L80" s="42"/>
    </row>
    <row r="81" spans="1:12" hidden="1" x14ac:dyDescent="0.2">
      <c r="A81" s="92"/>
      <c r="B81" s="92"/>
      <c r="C81" s="32">
        <v>41</v>
      </c>
      <c r="D81" s="6">
        <v>10202</v>
      </c>
      <c r="E81" s="32">
        <v>625001</v>
      </c>
      <c r="F81" s="7" t="s">
        <v>60</v>
      </c>
      <c r="G81" s="7"/>
      <c r="H81" s="37" t="e">
        <f>#REF!*1.04</f>
        <v>#REF!</v>
      </c>
      <c r="I81" s="37" t="e">
        <f>#REF!*1.05</f>
        <v>#REF!</v>
      </c>
      <c r="J81" s="53"/>
      <c r="K81" s="42"/>
      <c r="L81" s="42"/>
    </row>
    <row r="82" spans="1:12" hidden="1" x14ac:dyDescent="0.2">
      <c r="A82" s="92"/>
      <c r="B82" s="92"/>
      <c r="C82" s="32">
        <v>41</v>
      </c>
      <c r="D82" s="6">
        <v>10202</v>
      </c>
      <c r="E82" s="32">
        <v>625002</v>
      </c>
      <c r="F82" s="7" t="s">
        <v>61</v>
      </c>
      <c r="G82" s="7"/>
      <c r="H82" s="37" t="e">
        <f>#REF!*1.04</f>
        <v>#REF!</v>
      </c>
      <c r="I82" s="37" t="e">
        <f>#REF!*1.05</f>
        <v>#REF!</v>
      </c>
      <c r="J82" s="53"/>
      <c r="K82" s="42"/>
      <c r="L82" s="42"/>
    </row>
    <row r="83" spans="1:12" hidden="1" x14ac:dyDescent="0.2">
      <c r="A83" s="92"/>
      <c r="B83" s="92"/>
      <c r="C83" s="32">
        <v>41</v>
      </c>
      <c r="D83" s="6">
        <v>10202</v>
      </c>
      <c r="E83" s="32">
        <v>625003</v>
      </c>
      <c r="F83" s="7" t="s">
        <v>62</v>
      </c>
      <c r="G83" s="7"/>
      <c r="H83" s="37" t="e">
        <f>#REF!*1.04</f>
        <v>#REF!</v>
      </c>
      <c r="I83" s="37" t="e">
        <f>#REF!*1.05</f>
        <v>#REF!</v>
      </c>
      <c r="J83" s="53"/>
      <c r="K83" s="42"/>
      <c r="L83" s="42"/>
    </row>
    <row r="84" spans="1:12" hidden="1" x14ac:dyDescent="0.2">
      <c r="A84" s="92"/>
      <c r="B84" s="92"/>
      <c r="C84" s="32">
        <v>41</v>
      </c>
      <c r="D84" s="6">
        <v>10202</v>
      </c>
      <c r="E84" s="32">
        <v>625004</v>
      </c>
      <c r="F84" s="7" t="s">
        <v>63</v>
      </c>
      <c r="G84" s="7"/>
      <c r="H84" s="37" t="e">
        <f>#REF!*1.04</f>
        <v>#REF!</v>
      </c>
      <c r="I84" s="37" t="e">
        <f>#REF!*1.05</f>
        <v>#REF!</v>
      </c>
      <c r="J84" s="53"/>
      <c r="K84" s="42"/>
      <c r="L84" s="42"/>
    </row>
    <row r="85" spans="1:12" hidden="1" x14ac:dyDescent="0.2">
      <c r="A85" s="92"/>
      <c r="B85" s="92"/>
      <c r="C85" s="32">
        <v>41</v>
      </c>
      <c r="D85" s="6">
        <v>10202</v>
      </c>
      <c r="E85" s="32">
        <v>625005</v>
      </c>
      <c r="F85" s="7" t="s">
        <v>64</v>
      </c>
      <c r="G85" s="7"/>
      <c r="H85" s="37" t="e">
        <f>#REF!*1.04</f>
        <v>#REF!</v>
      </c>
      <c r="I85" s="37" t="e">
        <f>#REF!*1.05</f>
        <v>#REF!</v>
      </c>
      <c r="J85" s="53"/>
      <c r="K85" s="42"/>
      <c r="L85" s="42"/>
    </row>
    <row r="86" spans="1:12" hidden="1" x14ac:dyDescent="0.2">
      <c r="A86" s="92"/>
      <c r="B86" s="92"/>
      <c r="C86" s="32">
        <v>41</v>
      </c>
      <c r="D86" s="6">
        <v>10202</v>
      </c>
      <c r="E86" s="32">
        <v>625007</v>
      </c>
      <c r="F86" s="7" t="s">
        <v>65</v>
      </c>
      <c r="G86" s="7"/>
      <c r="H86" s="37" t="e">
        <f>#REF!*1.04</f>
        <v>#REF!</v>
      </c>
      <c r="I86" s="37" t="e">
        <f>#REF!*1.05</f>
        <v>#REF!</v>
      </c>
      <c r="J86" s="53"/>
      <c r="K86" s="42"/>
      <c r="L86" s="42"/>
    </row>
    <row r="87" spans="1:12" hidden="1" x14ac:dyDescent="0.2">
      <c r="A87" s="92"/>
      <c r="B87" s="92"/>
      <c r="C87" s="32">
        <v>41</v>
      </c>
      <c r="D87" s="6">
        <v>10202</v>
      </c>
      <c r="E87" s="32">
        <v>642006</v>
      </c>
      <c r="F87" s="7" t="s">
        <v>66</v>
      </c>
      <c r="G87" s="7"/>
      <c r="H87" s="37" t="e">
        <f>#REF!*1.04</f>
        <v>#REF!</v>
      </c>
      <c r="I87" s="37" t="e">
        <f>#REF!*1.05</f>
        <v>#REF!</v>
      </c>
      <c r="J87" s="53"/>
      <c r="K87" s="42"/>
      <c r="L87" s="42"/>
    </row>
    <row r="88" spans="1:12" hidden="1" x14ac:dyDescent="0.2">
      <c r="A88" s="93" t="s">
        <v>35</v>
      </c>
      <c r="B88" s="93"/>
      <c r="C88" s="93"/>
      <c r="D88" s="93"/>
      <c r="E88" s="93"/>
      <c r="F88" s="93"/>
      <c r="G88" s="43"/>
      <c r="H88" s="38" t="e">
        <f>SUM(H78:H87)</f>
        <v>#REF!</v>
      </c>
      <c r="I88" s="38" t="e">
        <f>SUM(I78:I87)</f>
        <v>#REF!</v>
      </c>
      <c r="J88" s="54"/>
      <c r="K88" s="44"/>
      <c r="L88" s="44"/>
    </row>
    <row r="89" spans="1:12" hidden="1" x14ac:dyDescent="0.2">
      <c r="A89" s="7"/>
      <c r="B89" s="96" t="s">
        <v>67</v>
      </c>
      <c r="C89" s="96"/>
      <c r="D89" s="96"/>
      <c r="E89" s="96"/>
      <c r="F89" s="96"/>
      <c r="G89" s="96"/>
      <c r="H89" s="96"/>
      <c r="I89" s="96"/>
      <c r="J89" s="11"/>
      <c r="K89" s="11"/>
      <c r="L89" s="11"/>
    </row>
    <row r="90" spans="1:12" hidden="1" x14ac:dyDescent="0.2">
      <c r="A90" s="92"/>
      <c r="B90" s="92"/>
      <c r="C90" s="32">
        <v>111</v>
      </c>
      <c r="D90" s="6" t="s">
        <v>5</v>
      </c>
      <c r="E90" s="32">
        <v>611</v>
      </c>
      <c r="F90" s="7" t="s">
        <v>68</v>
      </c>
      <c r="G90" s="7"/>
      <c r="H90" s="37" t="e">
        <f>#REF!*1.04</f>
        <v>#REF!</v>
      </c>
      <c r="I90" s="37" t="e">
        <f>#REF!*1.05</f>
        <v>#REF!</v>
      </c>
      <c r="J90" s="53"/>
      <c r="K90" s="42"/>
      <c r="L90" s="42"/>
    </row>
    <row r="91" spans="1:12" hidden="1" x14ac:dyDescent="0.2">
      <c r="A91" s="92"/>
      <c r="B91" s="92"/>
      <c r="C91" s="32">
        <v>111</v>
      </c>
      <c r="D91" s="6" t="s">
        <v>69</v>
      </c>
      <c r="E91" s="32">
        <v>642006</v>
      </c>
      <c r="F91" s="7" t="s">
        <v>70</v>
      </c>
      <c r="G91" s="7"/>
      <c r="H91" s="37" t="e">
        <f>#REF!*1.04</f>
        <v>#REF!</v>
      </c>
      <c r="I91" s="37" t="e">
        <f>#REF!*1.05</f>
        <v>#REF!</v>
      </c>
      <c r="J91" s="53"/>
      <c r="K91" s="42"/>
      <c r="L91" s="42"/>
    </row>
    <row r="92" spans="1:12" hidden="1" x14ac:dyDescent="0.2">
      <c r="A92" s="92"/>
      <c r="B92" s="92"/>
      <c r="C92" s="32">
        <v>41</v>
      </c>
      <c r="D92" s="6" t="s">
        <v>71</v>
      </c>
      <c r="E92" s="32">
        <v>642001</v>
      </c>
      <c r="F92" s="7" t="s">
        <v>72</v>
      </c>
      <c r="G92" s="7"/>
      <c r="H92" s="37" t="e">
        <f>#REF!*1.04</f>
        <v>#REF!</v>
      </c>
      <c r="I92" s="37" t="e">
        <f>#REF!*1.05</f>
        <v>#REF!</v>
      </c>
      <c r="J92" s="53"/>
      <c r="K92" s="42"/>
      <c r="L92" s="42"/>
    </row>
    <row r="93" spans="1:12" hidden="1" x14ac:dyDescent="0.2">
      <c r="A93" s="92"/>
      <c r="B93" s="92"/>
      <c r="C93" s="32">
        <v>1161</v>
      </c>
      <c r="D93" s="6" t="s">
        <v>69</v>
      </c>
      <c r="E93" s="32">
        <v>633010</v>
      </c>
      <c r="F93" s="7" t="s">
        <v>73</v>
      </c>
      <c r="G93" s="7"/>
      <c r="H93" s="37" t="e">
        <f>#REF!*1.04</f>
        <v>#REF!</v>
      </c>
      <c r="I93" s="37" t="e">
        <f>#REF!*1.05</f>
        <v>#REF!</v>
      </c>
      <c r="J93" s="53"/>
      <c r="K93" s="42"/>
      <c r="L93" s="42"/>
    </row>
    <row r="94" spans="1:12" hidden="1" x14ac:dyDescent="0.2">
      <c r="A94" s="93" t="s">
        <v>35</v>
      </c>
      <c r="B94" s="93"/>
      <c r="C94" s="93"/>
      <c r="D94" s="93"/>
      <c r="E94" s="93"/>
      <c r="F94" s="93"/>
      <c r="G94" s="43"/>
      <c r="H94" s="38" t="e">
        <f>SUM(H90:H93)</f>
        <v>#REF!</v>
      </c>
      <c r="I94" s="38" t="e">
        <f>SUM(I90:I93)</f>
        <v>#REF!</v>
      </c>
      <c r="J94" s="54"/>
      <c r="K94" s="44"/>
      <c r="L94" s="44"/>
    </row>
    <row r="95" spans="1:12" ht="12.75" hidden="1" customHeight="1" x14ac:dyDescent="0.2">
      <c r="A95" s="91" t="s">
        <v>74</v>
      </c>
      <c r="B95" s="91"/>
      <c r="C95" s="91"/>
      <c r="D95" s="91"/>
      <c r="E95" s="91"/>
      <c r="F95" s="91"/>
      <c r="G95" s="46">
        <f>G58+G62+G71+G76+G88</f>
        <v>0</v>
      </c>
      <c r="H95" s="45" t="e">
        <f>H58+H62+H71+H76+H88</f>
        <v>#REF!</v>
      </c>
      <c r="I95" s="45" t="e">
        <f>I58+I62+I71+I76+I88</f>
        <v>#REF!</v>
      </c>
      <c r="J95" s="55"/>
      <c r="K95" s="47"/>
      <c r="L95" s="47"/>
    </row>
    <row r="96" spans="1:12" s="9" customFormat="1" ht="14.25" hidden="1" x14ac:dyDescent="0.2">
      <c r="A96" s="94" t="s">
        <v>75</v>
      </c>
      <c r="B96" s="94"/>
      <c r="C96" s="94"/>
      <c r="D96" s="94"/>
      <c r="E96" s="94"/>
      <c r="F96" s="94"/>
      <c r="G96" s="94"/>
      <c r="H96" s="94"/>
      <c r="I96" s="94"/>
      <c r="J96" s="41"/>
      <c r="K96" s="41"/>
      <c r="L96" s="41"/>
    </row>
    <row r="97" spans="1:12" hidden="1" x14ac:dyDescent="0.2">
      <c r="A97" s="7"/>
      <c r="B97" s="96" t="s">
        <v>76</v>
      </c>
      <c r="C97" s="96"/>
      <c r="D97" s="96"/>
      <c r="E97" s="96"/>
      <c r="F97" s="96"/>
      <c r="G97" s="96"/>
      <c r="H97" s="96"/>
      <c r="I97" s="96"/>
      <c r="J97" s="11"/>
      <c r="K97" s="11"/>
      <c r="L97" s="11"/>
    </row>
    <row r="98" spans="1:12" hidden="1" x14ac:dyDescent="0.2">
      <c r="A98" s="92"/>
      <c r="B98" s="92"/>
      <c r="C98" s="32">
        <v>41</v>
      </c>
      <c r="D98" s="6" t="s">
        <v>77</v>
      </c>
      <c r="E98" s="32">
        <v>633004</v>
      </c>
      <c r="F98" s="7" t="s">
        <v>78</v>
      </c>
      <c r="G98" s="7"/>
      <c r="H98" s="37" t="e">
        <f>#REF!*1.04</f>
        <v>#REF!</v>
      </c>
      <c r="I98" s="37" t="e">
        <f>#REF!*1.05</f>
        <v>#REF!</v>
      </c>
      <c r="J98" s="53"/>
      <c r="K98" s="42"/>
      <c r="L98" s="42"/>
    </row>
    <row r="99" spans="1:12" hidden="1" x14ac:dyDescent="0.2">
      <c r="A99" s="92"/>
      <c r="B99" s="92"/>
      <c r="C99" s="32">
        <v>41</v>
      </c>
      <c r="D99" s="6" t="s">
        <v>77</v>
      </c>
      <c r="E99" s="32">
        <v>637004</v>
      </c>
      <c r="F99" s="7" t="s">
        <v>79</v>
      </c>
      <c r="G99" s="7"/>
      <c r="H99" s="37" t="e">
        <f>#REF!*1.04</f>
        <v>#REF!</v>
      </c>
      <c r="I99" s="37" t="e">
        <f>#REF!*1.05</f>
        <v>#REF!</v>
      </c>
      <c r="J99" s="53"/>
      <c r="K99" s="42"/>
      <c r="L99" s="42"/>
    </row>
    <row r="100" spans="1:12" hidden="1" x14ac:dyDescent="0.2">
      <c r="A100" s="92"/>
      <c r="B100" s="92"/>
      <c r="C100" s="32">
        <v>41</v>
      </c>
      <c r="D100" s="6" t="s">
        <v>77</v>
      </c>
      <c r="E100" s="32">
        <v>642001</v>
      </c>
      <c r="F100" s="7" t="s">
        <v>80</v>
      </c>
      <c r="G100" s="7"/>
      <c r="H100" s="37" t="e">
        <f>#REF!*1.04</f>
        <v>#REF!</v>
      </c>
      <c r="I100" s="37" t="e">
        <f>H100</f>
        <v>#REF!</v>
      </c>
      <c r="J100" s="53"/>
      <c r="K100" s="42"/>
      <c r="L100" s="42"/>
    </row>
    <row r="101" spans="1:12" hidden="1" x14ac:dyDescent="0.2">
      <c r="A101" s="93" t="s">
        <v>35</v>
      </c>
      <c r="B101" s="93"/>
      <c r="C101" s="93"/>
      <c r="D101" s="93"/>
      <c r="E101" s="93"/>
      <c r="F101" s="93"/>
      <c r="G101" s="43"/>
      <c r="H101" s="38" t="e">
        <f>SUM(H98:H100)</f>
        <v>#REF!</v>
      </c>
      <c r="I101" s="38" t="e">
        <f>SUM(I98:I100)</f>
        <v>#REF!</v>
      </c>
      <c r="J101" s="54"/>
      <c r="K101" s="44"/>
      <c r="L101" s="44"/>
    </row>
    <row r="102" spans="1:12" ht="12.75" hidden="1" customHeight="1" x14ac:dyDescent="0.2">
      <c r="A102" s="91" t="s">
        <v>74</v>
      </c>
      <c r="B102" s="91"/>
      <c r="C102" s="91"/>
      <c r="D102" s="91"/>
      <c r="E102" s="91"/>
      <c r="F102" s="91"/>
      <c r="G102" s="46">
        <f>G101</f>
        <v>0</v>
      </c>
      <c r="H102" s="45" t="e">
        <f>H101</f>
        <v>#REF!</v>
      </c>
      <c r="I102" s="45" t="e">
        <f>I101</f>
        <v>#REF!</v>
      </c>
      <c r="J102" s="55"/>
      <c r="K102" s="47"/>
      <c r="L102" s="47"/>
    </row>
    <row r="103" spans="1:12" s="9" customFormat="1" ht="12.75" hidden="1" customHeight="1" x14ac:dyDescent="0.2">
      <c r="A103" s="94" t="s">
        <v>81</v>
      </c>
      <c r="B103" s="94"/>
      <c r="C103" s="94"/>
      <c r="D103" s="94"/>
      <c r="E103" s="94"/>
      <c r="F103" s="94"/>
      <c r="G103" s="94"/>
      <c r="H103" s="94"/>
      <c r="I103" s="94"/>
      <c r="J103" s="41"/>
      <c r="K103" s="41"/>
      <c r="L103" s="41"/>
    </row>
    <row r="104" spans="1:12" hidden="1" x14ac:dyDescent="0.2">
      <c r="A104" s="7"/>
      <c r="B104" s="96" t="s">
        <v>82</v>
      </c>
      <c r="C104" s="96"/>
      <c r="D104" s="96"/>
      <c r="E104" s="96"/>
      <c r="F104" s="96"/>
      <c r="G104" s="96"/>
      <c r="H104" s="96"/>
      <c r="I104" s="96"/>
      <c r="J104" s="11"/>
      <c r="K104" s="11"/>
      <c r="L104" s="11"/>
    </row>
    <row r="105" spans="1:12" hidden="1" x14ac:dyDescent="0.2">
      <c r="A105" s="92"/>
      <c r="B105" s="92"/>
      <c r="C105" s="32">
        <v>41</v>
      </c>
      <c r="D105" s="6" t="s">
        <v>83</v>
      </c>
      <c r="E105" s="32">
        <v>635006</v>
      </c>
      <c r="F105" s="7" t="s">
        <v>84</v>
      </c>
      <c r="G105" s="7"/>
      <c r="H105" s="37" t="e">
        <f>#REF!*1.04</f>
        <v>#REF!</v>
      </c>
      <c r="I105" s="37" t="e">
        <f>H105</f>
        <v>#REF!</v>
      </c>
      <c r="J105" s="53"/>
      <c r="K105" s="42"/>
      <c r="L105" s="42"/>
    </row>
    <row r="106" spans="1:12" hidden="1" x14ac:dyDescent="0.2">
      <c r="A106" s="93" t="s">
        <v>35</v>
      </c>
      <c r="B106" s="93"/>
      <c r="C106" s="93"/>
      <c r="D106" s="93"/>
      <c r="E106" s="93"/>
      <c r="F106" s="93"/>
      <c r="G106" s="43"/>
      <c r="H106" s="38" t="e">
        <f>SUM(H105)</f>
        <v>#REF!</v>
      </c>
      <c r="I106" s="38" t="e">
        <f>SUM(I105)</f>
        <v>#REF!</v>
      </c>
      <c r="J106" s="54"/>
      <c r="K106" s="44"/>
      <c r="L106" s="44"/>
    </row>
    <row r="107" spans="1:12" ht="12.75" hidden="1" customHeight="1" x14ac:dyDescent="0.2">
      <c r="A107" s="91" t="s">
        <v>74</v>
      </c>
      <c r="B107" s="91"/>
      <c r="C107" s="91"/>
      <c r="D107" s="91"/>
      <c r="E107" s="91"/>
      <c r="F107" s="91"/>
      <c r="G107" s="46">
        <f>G106</f>
        <v>0</v>
      </c>
      <c r="H107" s="45" t="e">
        <f>H106</f>
        <v>#REF!</v>
      </c>
      <c r="I107" s="45" t="e">
        <f>I106</f>
        <v>#REF!</v>
      </c>
      <c r="J107" s="55"/>
      <c r="K107" s="47"/>
      <c r="L107" s="47"/>
    </row>
    <row r="108" spans="1:12" s="9" customFormat="1" ht="12.75" hidden="1" customHeight="1" x14ac:dyDescent="0.2">
      <c r="A108" s="94" t="s">
        <v>85</v>
      </c>
      <c r="B108" s="94"/>
      <c r="C108" s="94"/>
      <c r="D108" s="94"/>
      <c r="E108" s="94"/>
      <c r="F108" s="94"/>
      <c r="G108" s="94"/>
      <c r="H108" s="94"/>
      <c r="I108" s="94"/>
      <c r="J108" s="41"/>
      <c r="K108" s="41"/>
      <c r="L108" s="41"/>
    </row>
    <row r="109" spans="1:12" hidden="1" x14ac:dyDescent="0.2">
      <c r="A109" s="7"/>
      <c r="B109" s="96" t="s">
        <v>86</v>
      </c>
      <c r="C109" s="96"/>
      <c r="D109" s="96"/>
      <c r="E109" s="96"/>
      <c r="F109" s="96"/>
      <c r="G109" s="96"/>
      <c r="H109" s="96"/>
      <c r="I109" s="96"/>
      <c r="J109" s="11"/>
      <c r="K109" s="11"/>
      <c r="L109" s="11"/>
    </row>
    <row r="110" spans="1:12" hidden="1" x14ac:dyDescent="0.2">
      <c r="A110" s="92"/>
      <c r="B110" s="92"/>
      <c r="C110" s="32">
        <v>111</v>
      </c>
      <c r="D110" s="6" t="s">
        <v>87</v>
      </c>
      <c r="E110" s="32">
        <v>611</v>
      </c>
      <c r="F110" s="7" t="s">
        <v>88</v>
      </c>
      <c r="G110" s="7"/>
      <c r="H110" s="37" t="e">
        <f>#REF!*1.04</f>
        <v>#REF!</v>
      </c>
      <c r="I110" s="37" t="e">
        <f t="shared" ref="I110:I123" si="4">H110</f>
        <v>#REF!</v>
      </c>
      <c r="J110" s="53"/>
      <c r="K110" s="42"/>
      <c r="L110" s="42"/>
    </row>
    <row r="111" spans="1:12" hidden="1" x14ac:dyDescent="0.2">
      <c r="A111" s="92"/>
      <c r="B111" s="92"/>
      <c r="C111" s="32">
        <v>111</v>
      </c>
      <c r="D111" s="6" t="s">
        <v>87</v>
      </c>
      <c r="E111" s="32">
        <v>612</v>
      </c>
      <c r="F111" s="7" t="s">
        <v>89</v>
      </c>
      <c r="G111" s="7"/>
      <c r="H111" s="37" t="e">
        <f>#REF!*1.04</f>
        <v>#REF!</v>
      </c>
      <c r="I111" s="37" t="e">
        <f t="shared" si="4"/>
        <v>#REF!</v>
      </c>
      <c r="J111" s="53"/>
      <c r="K111" s="42"/>
      <c r="L111" s="42"/>
    </row>
    <row r="112" spans="1:12" hidden="1" x14ac:dyDescent="0.2">
      <c r="A112" s="92"/>
      <c r="B112" s="92"/>
      <c r="C112" s="32">
        <v>111</v>
      </c>
      <c r="D112" s="6" t="s">
        <v>87</v>
      </c>
      <c r="E112" s="32">
        <v>621</v>
      </c>
      <c r="F112" s="7" t="s">
        <v>90</v>
      </c>
      <c r="G112" s="7"/>
      <c r="H112" s="37" t="e">
        <f>#REF!*1.04</f>
        <v>#REF!</v>
      </c>
      <c r="I112" s="37" t="e">
        <f t="shared" si="4"/>
        <v>#REF!</v>
      </c>
      <c r="J112" s="53"/>
      <c r="K112" s="42"/>
      <c r="L112" s="42"/>
    </row>
    <row r="113" spans="1:12" hidden="1" x14ac:dyDescent="0.2">
      <c r="A113" s="92"/>
      <c r="B113" s="92"/>
      <c r="C113" s="32">
        <v>111</v>
      </c>
      <c r="D113" s="6" t="s">
        <v>87</v>
      </c>
      <c r="E113" s="32">
        <v>623</v>
      </c>
      <c r="F113" s="7" t="s">
        <v>91</v>
      </c>
      <c r="G113" s="7"/>
      <c r="H113" s="37" t="e">
        <f>#REF!*1.04</f>
        <v>#REF!</v>
      </c>
      <c r="I113" s="37" t="e">
        <f t="shared" si="4"/>
        <v>#REF!</v>
      </c>
      <c r="J113" s="53"/>
      <c r="K113" s="42"/>
      <c r="L113" s="42"/>
    </row>
    <row r="114" spans="1:12" hidden="1" x14ac:dyDescent="0.2">
      <c r="A114" s="92"/>
      <c r="B114" s="92"/>
      <c r="C114" s="32">
        <v>111</v>
      </c>
      <c r="D114" s="6" t="s">
        <v>87</v>
      </c>
      <c r="E114" s="32">
        <v>625001</v>
      </c>
      <c r="F114" s="7" t="s">
        <v>60</v>
      </c>
      <c r="G114" s="7"/>
      <c r="H114" s="37" t="e">
        <f>#REF!*1.04</f>
        <v>#REF!</v>
      </c>
      <c r="I114" s="37" t="e">
        <f t="shared" si="4"/>
        <v>#REF!</v>
      </c>
      <c r="J114" s="53"/>
      <c r="K114" s="42"/>
      <c r="L114" s="42"/>
    </row>
    <row r="115" spans="1:12" hidden="1" x14ac:dyDescent="0.2">
      <c r="A115" s="92"/>
      <c r="B115" s="92"/>
      <c r="C115" s="32">
        <v>111</v>
      </c>
      <c r="D115" s="6" t="s">
        <v>87</v>
      </c>
      <c r="E115" s="32">
        <v>625002</v>
      </c>
      <c r="F115" s="7" t="s">
        <v>61</v>
      </c>
      <c r="G115" s="7"/>
      <c r="H115" s="37" t="e">
        <f>#REF!*1.04</f>
        <v>#REF!</v>
      </c>
      <c r="I115" s="37" t="e">
        <f t="shared" si="4"/>
        <v>#REF!</v>
      </c>
      <c r="J115" s="53"/>
      <c r="K115" s="42"/>
      <c r="L115" s="42"/>
    </row>
    <row r="116" spans="1:12" hidden="1" x14ac:dyDescent="0.2">
      <c r="A116" s="92"/>
      <c r="B116" s="92"/>
      <c r="C116" s="32">
        <v>111</v>
      </c>
      <c r="D116" s="6" t="s">
        <v>87</v>
      </c>
      <c r="E116" s="32">
        <v>625003</v>
      </c>
      <c r="F116" s="7" t="s">
        <v>62</v>
      </c>
      <c r="G116" s="7"/>
      <c r="H116" s="37" t="e">
        <f>#REF!*1.04</f>
        <v>#REF!</v>
      </c>
      <c r="I116" s="37" t="e">
        <f t="shared" si="4"/>
        <v>#REF!</v>
      </c>
      <c r="J116" s="53"/>
      <c r="K116" s="42"/>
      <c r="L116" s="42"/>
    </row>
    <row r="117" spans="1:12" hidden="1" x14ac:dyDescent="0.2">
      <c r="A117" s="92"/>
      <c r="B117" s="92"/>
      <c r="C117" s="32">
        <v>111</v>
      </c>
      <c r="D117" s="6" t="s">
        <v>87</v>
      </c>
      <c r="E117" s="32">
        <v>625004</v>
      </c>
      <c r="F117" s="7" t="s">
        <v>92</v>
      </c>
      <c r="G117" s="7"/>
      <c r="H117" s="37" t="e">
        <f>#REF!*1.04</f>
        <v>#REF!</v>
      </c>
      <c r="I117" s="37" t="e">
        <f t="shared" si="4"/>
        <v>#REF!</v>
      </c>
      <c r="J117" s="53"/>
      <c r="K117" s="42"/>
      <c r="L117" s="42"/>
    </row>
    <row r="118" spans="1:12" hidden="1" x14ac:dyDescent="0.2">
      <c r="A118" s="92"/>
      <c r="B118" s="92"/>
      <c r="C118" s="32">
        <v>111</v>
      </c>
      <c r="D118" s="6" t="s">
        <v>87</v>
      </c>
      <c r="E118" s="32">
        <v>625005</v>
      </c>
      <c r="F118" s="7" t="s">
        <v>93</v>
      </c>
      <c r="G118" s="7"/>
      <c r="H118" s="37" t="e">
        <f>#REF!*1.04</f>
        <v>#REF!</v>
      </c>
      <c r="I118" s="37" t="e">
        <f t="shared" si="4"/>
        <v>#REF!</v>
      </c>
      <c r="J118" s="53"/>
      <c r="K118" s="42"/>
      <c r="L118" s="42"/>
    </row>
    <row r="119" spans="1:12" hidden="1" x14ac:dyDescent="0.2">
      <c r="A119" s="92"/>
      <c r="B119" s="92"/>
      <c r="C119" s="32">
        <v>111</v>
      </c>
      <c r="D119" s="6" t="s">
        <v>87</v>
      </c>
      <c r="E119" s="32">
        <v>625007</v>
      </c>
      <c r="F119" s="7" t="s">
        <v>94</v>
      </c>
      <c r="G119" s="7"/>
      <c r="H119" s="37" t="e">
        <f>#REF!*1.04</f>
        <v>#REF!</v>
      </c>
      <c r="I119" s="37" t="e">
        <f t="shared" si="4"/>
        <v>#REF!</v>
      </c>
      <c r="J119" s="53"/>
      <c r="K119" s="42"/>
      <c r="L119" s="42"/>
    </row>
    <row r="120" spans="1:12" hidden="1" x14ac:dyDescent="0.2">
      <c r="A120" s="92"/>
      <c r="B120" s="92"/>
      <c r="C120" s="32">
        <v>41</v>
      </c>
      <c r="D120" s="6" t="s">
        <v>87</v>
      </c>
      <c r="E120" s="32">
        <v>632001</v>
      </c>
      <c r="F120" s="7" t="s">
        <v>95</v>
      </c>
      <c r="G120" s="7"/>
      <c r="H120" s="37" t="e">
        <f>#REF!*1.04</f>
        <v>#REF!</v>
      </c>
      <c r="I120" s="37" t="e">
        <f t="shared" si="4"/>
        <v>#REF!</v>
      </c>
      <c r="J120" s="53"/>
      <c r="K120" s="42"/>
      <c r="L120" s="42"/>
    </row>
    <row r="121" spans="1:12" hidden="1" x14ac:dyDescent="0.2">
      <c r="A121" s="92"/>
      <c r="B121" s="92"/>
      <c r="C121" s="32">
        <v>41</v>
      </c>
      <c r="D121" s="6" t="s">
        <v>87</v>
      </c>
      <c r="E121" s="32">
        <v>632002</v>
      </c>
      <c r="F121" s="7" t="s">
        <v>96</v>
      </c>
      <c r="G121" s="7"/>
      <c r="H121" s="37" t="e">
        <f>#REF!*1.04</f>
        <v>#REF!</v>
      </c>
      <c r="I121" s="37" t="e">
        <f t="shared" si="4"/>
        <v>#REF!</v>
      </c>
      <c r="J121" s="53"/>
      <c r="K121" s="42"/>
      <c r="L121" s="42"/>
    </row>
    <row r="122" spans="1:12" hidden="1" x14ac:dyDescent="0.2">
      <c r="A122" s="92"/>
      <c r="B122" s="92"/>
      <c r="C122" s="32">
        <v>41</v>
      </c>
      <c r="D122" s="6" t="s">
        <v>87</v>
      </c>
      <c r="E122" s="32">
        <v>632003</v>
      </c>
      <c r="F122" s="7" t="s">
        <v>97</v>
      </c>
      <c r="G122" s="7"/>
      <c r="H122" s="37" t="e">
        <f>#REF!*1.04</f>
        <v>#REF!</v>
      </c>
      <c r="I122" s="37" t="e">
        <f t="shared" si="4"/>
        <v>#REF!</v>
      </c>
      <c r="J122" s="53"/>
      <c r="K122" s="42"/>
      <c r="L122" s="42"/>
    </row>
    <row r="123" spans="1:12" hidden="1" x14ac:dyDescent="0.2">
      <c r="A123" s="92"/>
      <c r="B123" s="92"/>
      <c r="C123" s="32">
        <v>41</v>
      </c>
      <c r="D123" s="6" t="s">
        <v>87</v>
      </c>
      <c r="E123" s="32">
        <v>633006</v>
      </c>
      <c r="F123" s="7" t="s">
        <v>98</v>
      </c>
      <c r="G123" s="7"/>
      <c r="H123" s="37" t="e">
        <f>#REF!*1.04</f>
        <v>#REF!</v>
      </c>
      <c r="I123" s="37" t="e">
        <f t="shared" si="4"/>
        <v>#REF!</v>
      </c>
      <c r="J123" s="53"/>
      <c r="K123" s="42"/>
      <c r="L123" s="42"/>
    </row>
    <row r="124" spans="1:12" hidden="1" x14ac:dyDescent="0.2">
      <c r="A124" s="93" t="s">
        <v>35</v>
      </c>
      <c r="B124" s="93"/>
      <c r="C124" s="93"/>
      <c r="D124" s="93"/>
      <c r="E124" s="93"/>
      <c r="F124" s="93"/>
      <c r="G124" s="43"/>
      <c r="H124" s="38" t="e">
        <f>SUM(H110:H123)</f>
        <v>#REF!</v>
      </c>
      <c r="I124" s="38" t="e">
        <f>SUM(I110:I123)</f>
        <v>#REF!</v>
      </c>
      <c r="J124" s="54"/>
      <c r="K124" s="44"/>
      <c r="L124" s="44"/>
    </row>
    <row r="125" spans="1:12" hidden="1" x14ac:dyDescent="0.2">
      <c r="A125" s="7"/>
      <c r="B125" s="96" t="s">
        <v>99</v>
      </c>
      <c r="C125" s="96"/>
      <c r="D125" s="96"/>
      <c r="E125" s="96"/>
      <c r="F125" s="96"/>
      <c r="G125" s="96"/>
      <c r="H125" s="96"/>
      <c r="I125" s="96"/>
      <c r="J125" s="11"/>
      <c r="K125" s="11"/>
      <c r="L125" s="11"/>
    </row>
    <row r="126" spans="1:12" hidden="1" x14ac:dyDescent="0.2">
      <c r="A126" s="92"/>
      <c r="B126" s="92"/>
      <c r="C126" s="32">
        <v>41</v>
      </c>
      <c r="D126" s="6" t="s">
        <v>100</v>
      </c>
      <c r="E126" s="32">
        <v>611</v>
      </c>
      <c r="F126" s="7" t="s">
        <v>101</v>
      </c>
      <c r="G126" s="7"/>
      <c r="H126" s="37" t="e">
        <f>#REF!*1.04</f>
        <v>#REF!</v>
      </c>
      <c r="I126" s="37" t="e">
        <f t="shared" ref="I126:I138" si="5">H126</f>
        <v>#REF!</v>
      </c>
      <c r="J126" s="53"/>
      <c r="K126" s="42"/>
      <c r="L126" s="42"/>
    </row>
    <row r="127" spans="1:12" hidden="1" x14ac:dyDescent="0.2">
      <c r="A127" s="92"/>
      <c r="B127" s="92"/>
      <c r="C127" s="32">
        <v>41</v>
      </c>
      <c r="D127" s="6" t="s">
        <v>100</v>
      </c>
      <c r="E127" s="32">
        <v>612</v>
      </c>
      <c r="F127" s="7" t="s">
        <v>89</v>
      </c>
      <c r="G127" s="7"/>
      <c r="H127" s="37" t="e">
        <f>#REF!*1.04</f>
        <v>#REF!</v>
      </c>
      <c r="I127" s="37" t="e">
        <f t="shared" si="5"/>
        <v>#REF!</v>
      </c>
      <c r="J127" s="53"/>
      <c r="K127" s="42"/>
      <c r="L127" s="42"/>
    </row>
    <row r="128" spans="1:12" hidden="1" x14ac:dyDescent="0.2">
      <c r="A128" s="92"/>
      <c r="B128" s="92"/>
      <c r="C128" s="32">
        <v>41</v>
      </c>
      <c r="D128" s="6" t="s">
        <v>100</v>
      </c>
      <c r="E128" s="32">
        <v>621</v>
      </c>
      <c r="F128" s="7" t="s">
        <v>59</v>
      </c>
      <c r="G128" s="7"/>
      <c r="H128" s="37" t="e">
        <f>#REF!*1.04</f>
        <v>#REF!</v>
      </c>
      <c r="I128" s="37" t="e">
        <f t="shared" si="5"/>
        <v>#REF!</v>
      </c>
      <c r="J128" s="53"/>
      <c r="K128" s="42"/>
      <c r="L128" s="42"/>
    </row>
    <row r="129" spans="1:12" hidden="1" x14ac:dyDescent="0.2">
      <c r="A129" s="92"/>
      <c r="B129" s="92"/>
      <c r="C129" s="32">
        <v>41</v>
      </c>
      <c r="D129" s="6" t="s">
        <v>100</v>
      </c>
      <c r="E129" s="32">
        <v>625001</v>
      </c>
      <c r="F129" s="7" t="s">
        <v>60</v>
      </c>
      <c r="G129" s="7"/>
      <c r="H129" s="37" t="e">
        <f>#REF!*1.04</f>
        <v>#REF!</v>
      </c>
      <c r="I129" s="37" t="e">
        <f t="shared" si="5"/>
        <v>#REF!</v>
      </c>
      <c r="J129" s="53"/>
      <c r="K129" s="42"/>
      <c r="L129" s="42"/>
    </row>
    <row r="130" spans="1:12" hidden="1" x14ac:dyDescent="0.2">
      <c r="A130" s="92"/>
      <c r="B130" s="92"/>
      <c r="C130" s="32">
        <v>41</v>
      </c>
      <c r="D130" s="6" t="s">
        <v>100</v>
      </c>
      <c r="E130" s="32">
        <v>625002</v>
      </c>
      <c r="F130" s="7" t="s">
        <v>61</v>
      </c>
      <c r="G130" s="7"/>
      <c r="H130" s="37" t="e">
        <f>#REF!*1.04</f>
        <v>#REF!</v>
      </c>
      <c r="I130" s="37" t="e">
        <f t="shared" si="5"/>
        <v>#REF!</v>
      </c>
      <c r="J130" s="53"/>
      <c r="K130" s="42"/>
      <c r="L130" s="42"/>
    </row>
    <row r="131" spans="1:12" hidden="1" x14ac:dyDescent="0.2">
      <c r="A131" s="92"/>
      <c r="B131" s="92"/>
      <c r="C131" s="32">
        <v>41</v>
      </c>
      <c r="D131" s="6" t="s">
        <v>100</v>
      </c>
      <c r="E131" s="32">
        <v>625003</v>
      </c>
      <c r="F131" s="7" t="s">
        <v>62</v>
      </c>
      <c r="G131" s="7"/>
      <c r="H131" s="37" t="e">
        <f>#REF!*1.04</f>
        <v>#REF!</v>
      </c>
      <c r="I131" s="37" t="e">
        <f t="shared" si="5"/>
        <v>#REF!</v>
      </c>
      <c r="J131" s="53"/>
      <c r="K131" s="42"/>
      <c r="L131" s="42"/>
    </row>
    <row r="132" spans="1:12" hidden="1" x14ac:dyDescent="0.2">
      <c r="A132" s="92"/>
      <c r="B132" s="92"/>
      <c r="C132" s="32">
        <v>41</v>
      </c>
      <c r="D132" s="6" t="s">
        <v>100</v>
      </c>
      <c r="E132" s="32">
        <v>625004</v>
      </c>
      <c r="F132" s="7" t="s">
        <v>92</v>
      </c>
      <c r="G132" s="7"/>
      <c r="H132" s="37" t="e">
        <f>#REF!*1.04</f>
        <v>#REF!</v>
      </c>
      <c r="I132" s="37" t="e">
        <f t="shared" si="5"/>
        <v>#REF!</v>
      </c>
      <c r="J132" s="53"/>
      <c r="K132" s="42"/>
      <c r="L132" s="42"/>
    </row>
    <row r="133" spans="1:12" hidden="1" x14ac:dyDescent="0.2">
      <c r="A133" s="92"/>
      <c r="B133" s="92"/>
      <c r="C133" s="32">
        <v>41</v>
      </c>
      <c r="D133" s="6" t="s">
        <v>100</v>
      </c>
      <c r="E133" s="32">
        <v>625005</v>
      </c>
      <c r="F133" s="7" t="s">
        <v>102</v>
      </c>
      <c r="G133" s="7"/>
      <c r="H133" s="37" t="e">
        <f>#REF!*1.04</f>
        <v>#REF!</v>
      </c>
      <c r="I133" s="37" t="e">
        <f t="shared" si="5"/>
        <v>#REF!</v>
      </c>
      <c r="J133" s="53"/>
      <c r="K133" s="42"/>
      <c r="L133" s="42"/>
    </row>
    <row r="134" spans="1:12" hidden="1" x14ac:dyDescent="0.2">
      <c r="A134" s="92"/>
      <c r="B134" s="92"/>
      <c r="C134" s="32">
        <v>41</v>
      </c>
      <c r="D134" s="6" t="s">
        <v>100</v>
      </c>
      <c r="E134" s="32">
        <v>625007</v>
      </c>
      <c r="F134" s="7" t="s">
        <v>65</v>
      </c>
      <c r="G134" s="7"/>
      <c r="H134" s="37" t="e">
        <f>#REF!*1.04</f>
        <v>#REF!</v>
      </c>
      <c r="I134" s="37" t="e">
        <f t="shared" si="5"/>
        <v>#REF!</v>
      </c>
      <c r="J134" s="53"/>
      <c r="K134" s="42"/>
      <c r="L134" s="42"/>
    </row>
    <row r="135" spans="1:12" hidden="1" x14ac:dyDescent="0.2">
      <c r="A135" s="92"/>
      <c r="B135" s="92"/>
      <c r="C135" s="32">
        <v>41</v>
      </c>
      <c r="D135" s="6" t="s">
        <v>100</v>
      </c>
      <c r="E135" s="32">
        <v>632001</v>
      </c>
      <c r="F135" s="7" t="s">
        <v>103</v>
      </c>
      <c r="G135" s="7"/>
      <c r="H135" s="37" t="e">
        <f>#REF!*1.04</f>
        <v>#REF!</v>
      </c>
      <c r="I135" s="37" t="e">
        <f t="shared" si="5"/>
        <v>#REF!</v>
      </c>
      <c r="J135" s="53"/>
      <c r="K135" s="42"/>
      <c r="L135" s="42"/>
    </row>
    <row r="136" spans="1:12" hidden="1" x14ac:dyDescent="0.2">
      <c r="A136" s="92"/>
      <c r="B136" s="92"/>
      <c r="C136" s="32">
        <v>41</v>
      </c>
      <c r="D136" s="6" t="s">
        <v>100</v>
      </c>
      <c r="E136" s="32">
        <v>632002</v>
      </c>
      <c r="F136" s="7" t="s">
        <v>96</v>
      </c>
      <c r="G136" s="7"/>
      <c r="H136" s="37" t="e">
        <f>#REF!*1.04</f>
        <v>#REF!</v>
      </c>
      <c r="I136" s="37" t="e">
        <f t="shared" si="5"/>
        <v>#REF!</v>
      </c>
      <c r="J136" s="53"/>
      <c r="K136" s="42"/>
      <c r="L136" s="42"/>
    </row>
    <row r="137" spans="1:12" hidden="1" x14ac:dyDescent="0.2">
      <c r="A137" s="92"/>
      <c r="B137" s="92"/>
      <c r="C137" s="32">
        <v>41</v>
      </c>
      <c r="D137" s="6" t="s">
        <v>100</v>
      </c>
      <c r="E137" s="32">
        <v>632003</v>
      </c>
      <c r="F137" s="7" t="s">
        <v>104</v>
      </c>
      <c r="G137" s="7"/>
      <c r="H137" s="37" t="e">
        <f>#REF!*1.04</f>
        <v>#REF!</v>
      </c>
      <c r="I137" s="37" t="e">
        <f t="shared" si="5"/>
        <v>#REF!</v>
      </c>
      <c r="J137" s="53"/>
      <c r="K137" s="42"/>
      <c r="L137" s="42"/>
    </row>
    <row r="138" spans="1:12" hidden="1" x14ac:dyDescent="0.2">
      <c r="A138" s="92"/>
      <c r="B138" s="92"/>
      <c r="C138" s="32">
        <v>41</v>
      </c>
      <c r="D138" s="6" t="s">
        <v>100</v>
      </c>
      <c r="E138" s="32">
        <v>633006</v>
      </c>
      <c r="F138" s="7" t="s">
        <v>105</v>
      </c>
      <c r="G138" s="7"/>
      <c r="H138" s="37" t="e">
        <f>#REF!*1.04</f>
        <v>#REF!</v>
      </c>
      <c r="I138" s="37" t="e">
        <f t="shared" si="5"/>
        <v>#REF!</v>
      </c>
      <c r="J138" s="53"/>
      <c r="K138" s="42"/>
      <c r="L138" s="42"/>
    </row>
    <row r="139" spans="1:12" hidden="1" x14ac:dyDescent="0.2">
      <c r="A139" s="93" t="s">
        <v>106</v>
      </c>
      <c r="B139" s="93"/>
      <c r="C139" s="93"/>
      <c r="D139" s="93"/>
      <c r="E139" s="93"/>
      <c r="F139" s="93"/>
      <c r="G139" s="43"/>
      <c r="H139" s="38" t="e">
        <f>SUM(H126:H138)</f>
        <v>#REF!</v>
      </c>
      <c r="I139" s="38" t="e">
        <f>SUM(I126:I138)</f>
        <v>#REF!</v>
      </c>
      <c r="J139" s="54"/>
      <c r="K139" s="44"/>
      <c r="L139" s="44"/>
    </row>
    <row r="140" spans="1:12" ht="12.75" hidden="1" customHeight="1" x14ac:dyDescent="0.2">
      <c r="A140" s="91" t="s">
        <v>74</v>
      </c>
      <c r="B140" s="91"/>
      <c r="C140" s="91"/>
      <c r="D140" s="91"/>
      <c r="E140" s="91"/>
      <c r="F140" s="91"/>
      <c r="G140" s="45">
        <f>G124+G139</f>
        <v>0</v>
      </c>
      <c r="H140" s="45" t="e">
        <f>H124+H139</f>
        <v>#REF!</v>
      </c>
      <c r="I140" s="45" t="e">
        <f>I124+I139</f>
        <v>#REF!</v>
      </c>
      <c r="J140" s="55"/>
      <c r="K140" s="47"/>
      <c r="L140" s="47"/>
    </row>
    <row r="141" spans="1:12" hidden="1" x14ac:dyDescent="0.2">
      <c r="A141" s="48"/>
      <c r="B141" s="48"/>
      <c r="C141" s="49"/>
      <c r="D141" s="50"/>
      <c r="E141" s="49"/>
      <c r="F141" s="48"/>
      <c r="G141" s="48"/>
      <c r="H141" s="48"/>
      <c r="I141" s="48"/>
      <c r="J141" s="56"/>
      <c r="K141" s="48"/>
      <c r="L141" s="48"/>
    </row>
    <row r="142" spans="1:12" hidden="1" x14ac:dyDescent="0.2">
      <c r="A142" s="48"/>
      <c r="B142" s="48"/>
      <c r="C142" s="49"/>
      <c r="D142" s="50"/>
      <c r="E142" s="49"/>
      <c r="F142" s="48"/>
      <c r="G142" s="48"/>
      <c r="H142" s="48"/>
      <c r="I142" s="48"/>
      <c r="J142" s="56"/>
      <c r="K142" s="48"/>
      <c r="L142" s="48"/>
    </row>
    <row r="143" spans="1:12" hidden="1" x14ac:dyDescent="0.2">
      <c r="A143" s="48"/>
      <c r="B143" s="48"/>
      <c r="C143" s="49"/>
      <c r="D143" s="50"/>
      <c r="E143" s="49"/>
      <c r="F143" s="48"/>
      <c r="G143" s="48"/>
      <c r="H143" s="48"/>
      <c r="I143" s="48"/>
      <c r="J143" s="56"/>
      <c r="K143" s="48"/>
      <c r="L143" s="48"/>
    </row>
    <row r="144" spans="1:12" hidden="1" x14ac:dyDescent="0.2">
      <c r="A144" s="48"/>
      <c r="B144" s="48"/>
      <c r="C144" s="49"/>
      <c r="D144" s="50"/>
      <c r="E144" s="49"/>
      <c r="F144" s="48"/>
      <c r="G144" s="48"/>
      <c r="H144" s="48"/>
      <c r="I144" s="48"/>
      <c r="J144" s="56"/>
      <c r="K144" s="48"/>
      <c r="L144" s="48"/>
    </row>
    <row r="145" spans="1:13" hidden="1" x14ac:dyDescent="0.2">
      <c r="A145" s="48"/>
      <c r="B145" s="48"/>
      <c r="C145" s="49"/>
      <c r="D145" s="50"/>
      <c r="E145" s="49"/>
      <c r="F145" s="48"/>
      <c r="G145" s="48"/>
      <c r="H145" s="48"/>
      <c r="I145" s="48"/>
      <c r="J145" s="48"/>
      <c r="K145" s="48"/>
      <c r="L145" s="48"/>
    </row>
    <row r="146" spans="1:13" hidden="1" x14ac:dyDescent="0.2">
      <c r="A146" s="48"/>
      <c r="B146" s="48"/>
      <c r="C146" s="49"/>
      <c r="D146" s="50"/>
      <c r="E146" s="49"/>
      <c r="F146" s="48"/>
      <c r="G146" s="48"/>
      <c r="H146" s="48"/>
      <c r="I146" s="48"/>
      <c r="J146" s="48"/>
      <c r="K146" s="48"/>
      <c r="L146" s="48"/>
    </row>
    <row r="147" spans="1:13" hidden="1" x14ac:dyDescent="0.2">
      <c r="A147" s="48"/>
      <c r="B147" s="48"/>
      <c r="C147" s="49"/>
      <c r="D147" s="50"/>
      <c r="E147" s="49"/>
      <c r="F147" s="48"/>
      <c r="G147" s="48"/>
      <c r="H147" s="48"/>
      <c r="I147" s="48"/>
      <c r="J147" s="48"/>
      <c r="K147" s="48"/>
      <c r="L147" s="48"/>
    </row>
    <row r="148" spans="1:13" hidden="1" x14ac:dyDescent="0.2">
      <c r="A148" s="48"/>
      <c r="B148" s="48"/>
      <c r="C148" s="49"/>
      <c r="D148" s="50"/>
      <c r="E148" s="49"/>
      <c r="F148" s="48"/>
      <c r="G148" s="48"/>
      <c r="H148" s="48"/>
      <c r="I148" s="48"/>
      <c r="J148" s="48"/>
      <c r="K148" s="48"/>
      <c r="L148" s="48"/>
    </row>
    <row r="149" spans="1:13" hidden="1" x14ac:dyDescent="0.2">
      <c r="A149" s="48"/>
      <c r="B149" s="48"/>
      <c r="C149" s="49"/>
      <c r="D149" s="50"/>
      <c r="E149" s="49"/>
      <c r="F149" s="48"/>
      <c r="G149" s="48"/>
      <c r="H149" s="48"/>
      <c r="I149" s="48"/>
      <c r="J149" s="48"/>
      <c r="K149" s="48"/>
      <c r="L149" s="48"/>
    </row>
    <row r="150" spans="1:13" hidden="1" x14ac:dyDescent="0.2">
      <c r="A150" s="48"/>
      <c r="B150" s="48"/>
      <c r="C150" s="49"/>
      <c r="D150" s="50"/>
      <c r="E150" s="49"/>
      <c r="F150" s="48"/>
      <c r="G150" s="48"/>
      <c r="H150" s="48"/>
      <c r="I150" s="48"/>
      <c r="J150" s="48"/>
      <c r="K150" s="48"/>
      <c r="L150" s="48"/>
    </row>
    <row r="151" spans="1:13" hidden="1" x14ac:dyDescent="0.2">
      <c r="A151" s="48"/>
      <c r="B151" s="48"/>
      <c r="C151" s="49"/>
      <c r="D151" s="50"/>
      <c r="E151" s="49"/>
      <c r="F151" s="48"/>
      <c r="G151" s="48"/>
      <c r="H151" s="48"/>
      <c r="I151" s="48"/>
      <c r="J151" s="48"/>
      <c r="K151" s="48"/>
      <c r="L151" s="48"/>
    </row>
    <row r="152" spans="1:13" ht="17.25" customHeight="1" x14ac:dyDescent="0.25">
      <c r="A152" s="98" t="s">
        <v>108</v>
      </c>
      <c r="B152" s="98"/>
      <c r="C152" s="98"/>
      <c r="D152" s="98"/>
      <c r="E152" s="98"/>
      <c r="F152" s="98"/>
      <c r="G152" s="60">
        <f t="shared" ref="G152:L152" si="6">SUM(G38+G45+G52)</f>
        <v>0</v>
      </c>
      <c r="H152" s="61">
        <f t="shared" si="6"/>
        <v>0</v>
      </c>
      <c r="I152" s="62">
        <f t="shared" si="6"/>
        <v>0</v>
      </c>
      <c r="J152" s="89">
        <f t="shared" si="6"/>
        <v>78212</v>
      </c>
      <c r="K152" s="63">
        <f t="shared" si="6"/>
        <v>77736.240000000005</v>
      </c>
      <c r="L152" s="64">
        <f t="shared" si="6"/>
        <v>80022.600000000006</v>
      </c>
      <c r="M152" s="8"/>
    </row>
    <row r="156" spans="1:13" x14ac:dyDescent="0.2">
      <c r="E156" s="1" t="s">
        <v>150</v>
      </c>
    </row>
    <row r="157" spans="1:13" x14ac:dyDescent="0.2">
      <c r="E157" s="1" t="s">
        <v>151</v>
      </c>
    </row>
    <row r="158" spans="1:13" x14ac:dyDescent="0.2">
      <c r="E158" s="1" t="s">
        <v>152</v>
      </c>
    </row>
    <row r="159" spans="1:13" x14ac:dyDescent="0.2">
      <c r="E159" s="1" t="s">
        <v>153</v>
      </c>
    </row>
  </sheetData>
  <sheetProtection selectLockedCells="1" selectUnlockedCells="1"/>
  <mergeCells count="49">
    <mergeCell ref="A1:I1"/>
    <mergeCell ref="A152:F152"/>
    <mergeCell ref="A2:F2"/>
    <mergeCell ref="A4:I4"/>
    <mergeCell ref="B5:I5"/>
    <mergeCell ref="A7:B37"/>
    <mergeCell ref="A38:F38"/>
    <mergeCell ref="B46:I46"/>
    <mergeCell ref="A48:B51"/>
    <mergeCell ref="A52:F52"/>
    <mergeCell ref="A53:F53"/>
    <mergeCell ref="A54:I54"/>
    <mergeCell ref="B55:I55"/>
    <mergeCell ref="A56:B57"/>
    <mergeCell ref="A58:F58"/>
    <mergeCell ref="B59:I59"/>
    <mergeCell ref="A90:B93"/>
    <mergeCell ref="A62:F62"/>
    <mergeCell ref="B63:I63"/>
    <mergeCell ref="A64:B70"/>
    <mergeCell ref="A71:F71"/>
    <mergeCell ref="B72:I72"/>
    <mergeCell ref="A73:B75"/>
    <mergeCell ref="A76:F76"/>
    <mergeCell ref="B77:I77"/>
    <mergeCell ref="A78:B87"/>
    <mergeCell ref="A88:F88"/>
    <mergeCell ref="B89:I89"/>
    <mergeCell ref="A45:F45"/>
    <mergeCell ref="A124:F124"/>
    <mergeCell ref="B125:I125"/>
    <mergeCell ref="A126:B138"/>
    <mergeCell ref="A139:F139"/>
    <mergeCell ref="A94:F94"/>
    <mergeCell ref="A95:F95"/>
    <mergeCell ref="A96:I96"/>
    <mergeCell ref="B109:I109"/>
    <mergeCell ref="A110:B123"/>
    <mergeCell ref="B104:I104"/>
    <mergeCell ref="B97:I97"/>
    <mergeCell ref="A98:B100"/>
    <mergeCell ref="A101:F101"/>
    <mergeCell ref="A102:F102"/>
    <mergeCell ref="A103:I103"/>
    <mergeCell ref="A140:F140"/>
    <mergeCell ref="A105:B105"/>
    <mergeCell ref="A106:F106"/>
    <mergeCell ref="A107:F107"/>
    <mergeCell ref="A108:I10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programové rozpočtovanie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Ardanovce</cp:lastModifiedBy>
  <cp:lastPrinted>2018-10-19T15:13:02Z</cp:lastPrinted>
  <dcterms:created xsi:type="dcterms:W3CDTF">2014-11-26T10:55:25Z</dcterms:created>
  <dcterms:modified xsi:type="dcterms:W3CDTF">2020-12-08T11:59:57Z</dcterms:modified>
</cp:coreProperties>
</file>